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1385" windowHeight="8460" activeTab="0"/>
  </bookViews>
  <sheets>
    <sheet name="活動決算書" sheetId="1" r:id="rId1"/>
    <sheet name="活動決算書見本" sheetId="2" r:id="rId2"/>
  </sheets>
  <definedNames>
    <definedName name="_xlnm.Print_Titles" localSheetId="0">'活動決算書'!$12:$15</definedName>
    <definedName name="_xlnm.Print_Titles" localSheetId="1">'活動決算書見本'!$12:$15</definedName>
  </definedNames>
  <calcPr fullCalcOnLoad="1"/>
</workbook>
</file>

<file path=xl/sharedStrings.xml><?xml version="1.0" encoding="utf-8"?>
<sst xmlns="http://schemas.openxmlformats.org/spreadsheetml/2006/main" count="211" uniqueCount="137">
  <si>
    <t>都道府県名</t>
  </si>
  <si>
    <t>クラブ名</t>
  </si>
  <si>
    <t>(単位 ：円）</t>
  </si>
  <si>
    <t>科　　目</t>
  </si>
  <si>
    <t>備　　考</t>
  </si>
  <si>
    <t>（支出）</t>
  </si>
  <si>
    <t>助　成　対　象　経　費</t>
  </si>
  <si>
    <t>助成対象経費総額　A</t>
  </si>
  <si>
    <t>左記のうち、助成対象</t>
  </si>
  <si>
    <t>差引（A－B）</t>
  </si>
  <si>
    <t>（限度額を</t>
  </si>
  <si>
    <t>金　額</t>
  </si>
  <si>
    <t>内　容</t>
  </si>
  <si>
    <t>超過した額）</t>
  </si>
  <si>
    <t>諸謝金</t>
  </si>
  <si>
    <t>旅費</t>
  </si>
  <si>
    <t>①交　通　費</t>
  </si>
  <si>
    <t>借料及び損料</t>
  </si>
  <si>
    <t>①会場借料</t>
  </si>
  <si>
    <t>②会議室借料</t>
  </si>
  <si>
    <t>③そ　の　他</t>
  </si>
  <si>
    <t>消耗品費</t>
  </si>
  <si>
    <t>印刷製本費</t>
  </si>
  <si>
    <t>①ポスター印刷費</t>
  </si>
  <si>
    <t>②プログラム印刷費</t>
  </si>
  <si>
    <t>通信運搬費</t>
  </si>
  <si>
    <t>賃金</t>
  </si>
  <si>
    <t>合計</t>
  </si>
  <si>
    <t>自己負担金</t>
  </si>
  <si>
    <t>③そ　の　他</t>
  </si>
  <si>
    <t>雑役務費</t>
  </si>
  <si>
    <t>③宿  泊  費</t>
  </si>
  <si>
    <t>④旅費雑費</t>
  </si>
  <si>
    <t>②航空運賃</t>
  </si>
  <si>
    <t>@10,000*1名*1泊</t>
  </si>
  <si>
    <t>①スポーツ用品</t>
  </si>
  <si>
    <t>②事務用品</t>
  </si>
  <si>
    <t>②運  搬  費</t>
  </si>
  <si>
    <t>@80*100名*2回</t>
  </si>
  <si>
    <t>@90*10名*3回</t>
  </si>
  <si>
    <t>ｽﾎﾟｰﾂ大会打合せ@150*10名*6回</t>
  </si>
  <si>
    <t>@150*10名*4回</t>
  </si>
  <si>
    <t>@150*10名*6回</t>
  </si>
  <si>
    <t>@120*20名*10回</t>
  </si>
  <si>
    <t>@525*2回</t>
  </si>
  <si>
    <t>医師@50,000*1名</t>
  </si>
  <si>
    <t>@50,000*1名</t>
  </si>
  <si>
    <t>ｽﾎﾟｰﾂ大会ﾌﾟﾛｸﾞﾗﾑ@250*100部</t>
  </si>
  <si>
    <t>@250*100部</t>
  </si>
  <si>
    <t>ｸﾗﾌﾞ会報@500*120部</t>
  </si>
  <si>
    <t>@500*120部</t>
  </si>
  <si>
    <t>@2,000*4件</t>
  </si>
  <si>
    <t>@55,000*1名</t>
  </si>
  <si>
    <t>備品費</t>
  </si>
  <si>
    <t>ﾐﾆｻｯｶｰｺﾞｰﾙ@42,000*2個</t>
  </si>
  <si>
    <t>@42,000*2個</t>
  </si>
  <si>
    <t>@50,000*1名</t>
  </si>
  <si>
    <t>助成対象外費</t>
  </si>
  <si>
    <t>運営委員会@150*10名*4回</t>
  </si>
  <si>
    <t>ｽﾎﾟｰﾂ大会事前会議@120*20名*10回</t>
  </si>
  <si>
    <t>予算額</t>
  </si>
  <si>
    <t>決算額</t>
  </si>
  <si>
    <t>差△異</t>
  </si>
  <si>
    <t>（収入）</t>
  </si>
  <si>
    <t>経費限度額　B</t>
  </si>
  <si>
    <t>①通　信　費</t>
  </si>
  <si>
    <t>会議費</t>
  </si>
  <si>
    <t>日体協スポーツクラブ</t>
  </si>
  <si>
    <t>C</t>
  </si>
  <si>
    <t>収支差額</t>
  </si>
  <si>
    <t>①取扱手数料</t>
  </si>
  <si>
    <t>②看板代</t>
  </si>
  <si>
    <t>振込手数料@525*2回</t>
  </si>
  <si>
    <t>ｽﾎﾟｰﾂ大会看板代@21,000*1枚</t>
  </si>
  <si>
    <t>@21,000*1枚</t>
  </si>
  <si>
    <t>運営委員(会議)@2,000*10名*5回</t>
  </si>
  <si>
    <t>@2,000*10名*5回</t>
  </si>
  <si>
    <t>種目別指導者@10,000*10名</t>
  </si>
  <si>
    <t>@10,000*10名</t>
  </si>
  <si>
    <t>看護師@10,000*1名</t>
  </si>
  <si>
    <t>@10,000*1名</t>
  </si>
  <si>
    <t>講師@12,000*1名*3.0h</t>
  </si>
  <si>
    <t>@12,000*1名*3.0h</t>
  </si>
  <si>
    <t>種目別指導者@2,000*10名</t>
  </si>
  <si>
    <t>@2,000*10名</t>
  </si>
  <si>
    <t>講師@2,600*1名</t>
  </si>
  <si>
    <t>@2,600*1名</t>
  </si>
  <si>
    <t>講演者@55,000*1名</t>
  </si>
  <si>
    <t>運営委員(会議)@500*5名*8回</t>
  </si>
  <si>
    <t>@500*5名*8回</t>
  </si>
  <si>
    <t>講演者昼食代@1,000*1名</t>
  </si>
  <si>
    <t>医師@1,500*1名</t>
  </si>
  <si>
    <t>看護師@1,500*1名</t>
  </si>
  <si>
    <t>東京都</t>
  </si>
  <si>
    <t>ｽﾎﾟｰﾂ大会ｸﾞﾗｳﾝﾄﾞ@30,000*1日</t>
  </si>
  <si>
    <t>ｽﾎﾟｰﾂ大会放送機材@30,000*1日</t>
  </si>
  <si>
    <t>@30,000*1日</t>
  </si>
  <si>
    <t>ｸﾗﾌﾞ指導者研修会@3,000*2h*3回</t>
  </si>
  <si>
    <t>@3,000*2h*3回</t>
  </si>
  <si>
    <t>ｸﾗﾌﾞ視察ﾊﾞｽ借上料</t>
  </si>
  <si>
    <t>@1,000*1名</t>
  </si>
  <si>
    <t>講演者@12,000*1名*1泊</t>
  </si>
  <si>
    <t>運営委員会資料ｺﾋﾟｰ代@10*50部*10名</t>
  </si>
  <si>
    <t>@10*50部*10名</t>
  </si>
  <si>
    <t>運営委員(大会等)@3,000*5名*5回</t>
  </si>
  <si>
    <t>@3,000*5名*5回</t>
  </si>
  <si>
    <t>ｽﾎﾟｰﾂ大会ﾎﾞｰﾙ代@4,200*10個</t>
  </si>
  <si>
    <t>4,200*10個</t>
  </si>
  <si>
    <t>ｽﾎﾟｰﾂ大会用品運搬宅配便@2,000*4件</t>
  </si>
  <si>
    <t>助成金</t>
  </si>
  <si>
    <t>日本体育協会よりの助成金</t>
  </si>
  <si>
    <t>①クラブマネジャー</t>
  </si>
  <si>
    <t>②会場整理費等</t>
  </si>
  <si>
    <t>ｸﾗﾌﾞﾏﾈｰｼﾞｬｰ@5,000*1名*18日</t>
  </si>
  <si>
    <t>写真現像代'@5,250</t>
  </si>
  <si>
    <t>@5,250</t>
  </si>
  <si>
    <t>事務用文房具代@10,900</t>
  </si>
  <si>
    <t>@10,900</t>
  </si>
  <si>
    <t/>
  </si>
  <si>
    <t>講演者@70,000*1名</t>
  </si>
  <si>
    <t>消耗品費+備品費（助成対象経費Ｂの合計金額）が助成対象経費総額Bに占める割合</t>
  </si>
  <si>
    <t>←100万円を超えるようにすること（100万円では不可)</t>
  </si>
  <si>
    <t>@25,500*2張</t>
  </si>
  <si>
    <t>ﾊﾞﾄﾞﾐﾝﾄﾝﾈｯﾄ@25,500*2張</t>
  </si>
  <si>
    <t>@5,000*1名*18日</t>
  </si>
  <si>
    <t>ｽﾎﾟｰﾂ大会案内@80*100名*2回</t>
  </si>
  <si>
    <t>指導者への連絡@90*10名*3回</t>
  </si>
  <si>
    <t>←20％程度にすること</t>
  </si>
  <si>
    <t>広告料収入20,000円、渋谷自治会寄付金30,000円、その他クラブ負担金75,000円</t>
  </si>
  <si>
    <t>　平成20年度総合型地域スポーツクラブ活動支援事業　収支計算書（活動1年目）</t>
  </si>
  <si>
    <t>経費限度額　B</t>
  </si>
  <si>
    <t>①通　信　費</t>
  </si>
  <si>
    <t>①クラブマネジャー</t>
  </si>
  <si>
    <t>会議費</t>
  </si>
  <si>
    <t>C</t>
  </si>
  <si>
    <t>←100万円以上とすること</t>
  </si>
  <si>
    <t>助成対象外経費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</si>
</sst>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@&quot;###,###"/>
    <numFmt numFmtId="178" formatCode="&quot;@&quot;###,###&quot;円&quot;&quot;×&quot;"/>
    <numFmt numFmtId="179" formatCode="#,##0&quot;円&quot;"/>
    <numFmt numFmtId="180" formatCode="#,##0&quot;名&quot;"/>
    <numFmt numFmtId="181" formatCode="#,##0&quot;会&quot;"/>
    <numFmt numFmtId="182" formatCode="#,##0&quot;回&quot;"/>
    <numFmt numFmtId="183" formatCode="#,##0&quot;泊&quot;"/>
    <numFmt numFmtId="184" formatCode="#,##0&quot;日&quot;"/>
    <numFmt numFmtId="185" formatCode="&quot;@&quot;###,###&quot;円&quot;"/>
    <numFmt numFmtId="186" formatCode="&quot;×&quot;#,##0&quot;名&quot;"/>
    <numFmt numFmtId="187" formatCode="&quot;×&quot;#,##0&quot;回&quot;"/>
    <numFmt numFmtId="188" formatCode="&quot;×&quot;#,##0&quot;泊&quot;"/>
    <numFmt numFmtId="189" formatCode="&quot;×&quot;#,##0&quot;日&quot;"/>
    <numFmt numFmtId="190" formatCode="&quot;×&quot;#,##0&quot;部&quot;"/>
    <numFmt numFmtId="191" formatCode="&quot;×&quot;#,##0&quot;個&quot;"/>
    <numFmt numFmtId="192" formatCode="&quot;×&quot;#,##0"/>
    <numFmt numFmtId="193" formatCode="&quot;×&quot;#,##0.0"/>
    <numFmt numFmtId="194" formatCode="&quot;×&quot;#,##0.00"/>
    <numFmt numFmtId="195" formatCode="&quot;@&quot;###,###.0&quot;円&quot;"/>
    <numFmt numFmtId="196" formatCode="#,##0&quot;部&quot;"/>
    <numFmt numFmtId="197" formatCode="&quot;×&quot;#,##0&quot;県&quot;"/>
    <numFmt numFmtId="198" formatCode="#,##0&quot;&quot;"/>
    <numFmt numFmtId="199" formatCode="&quot;×&quot;#,##0&quot;件&quot;"/>
    <numFmt numFmtId="200" formatCode="&quot;×&quot;#,##0&quot;枚&quot;"/>
    <numFmt numFmtId="201" formatCode="#,##0&quot;P&quot;"/>
    <numFmt numFmtId="202" formatCode="&quot;×&quot;#,##0&quot;問&quot;"/>
    <numFmt numFmtId="203" formatCode="&quot;×&quot;#,##0&quot;科目&quot;"/>
    <numFmt numFmtId="204" formatCode="&quot;×&quot;#,##0&quot;種&quot;"/>
    <numFmt numFmtId="205" formatCode="&quot;×&quot;#,##0&quot;時間&quot;"/>
    <numFmt numFmtId="206" formatCode="&quot;×&quot;#,##0&quot;会場&quot;"/>
    <numFmt numFmtId="207" formatCode="&quot;×延&quot;#,##0&quot;名&quot;"/>
    <numFmt numFmtId="208" formatCode="&quot;×&quot;#,##0&quot;競技&quot;"/>
    <numFmt numFmtId="209" formatCode="&quot;×&quot;#,##0&quot;ｺｰｽ&quot;"/>
    <numFmt numFmtId="210" formatCode="&quot;×&quot;#,##0&quot;カ月&quot;"/>
    <numFmt numFmtId="211" formatCode="&quot;×&quot;#,##0&quot;ｶ月&quot;"/>
    <numFmt numFmtId="212" formatCode="&quot;計&quot;#,##0&quot;円&quot;"/>
    <numFmt numFmtId="213" formatCode="&quot;×&quot;#,##0&quot;種ﾃﾞｰﾀ&quot;"/>
    <numFmt numFmtId="214" formatCode="#,##0&quot;式&quot;"/>
    <numFmt numFmtId="215" formatCode="&quot;×&quot;#,##0&quot;名分&quot;"/>
    <numFmt numFmtId="216" formatCode="&quot;×&quot;#,##0&quot;式&quot;"/>
    <numFmt numFmtId="217" formatCode="#,##0;[Red]#,##0"/>
    <numFmt numFmtId="218" formatCode="#,##0_ ;[Red]\-#,##0\ "/>
    <numFmt numFmtId="219" formatCode="m/d"/>
    <numFmt numFmtId="220" formatCode="&quot;@&quot;#,##0"/>
    <numFmt numFmtId="221" formatCode="#,##0&quot;h&quot;"/>
    <numFmt numFmtId="222" formatCode="&quot;(&quot;#,##0&quot;名)&quot;"/>
    <numFmt numFmtId="223" formatCode="#,##0&quot;題&quot;"/>
    <numFmt numFmtId="224" formatCode="#,##0&quot;食&quot;"/>
    <numFmt numFmtId="225" formatCode="#,##0&quot;枚&quot;"/>
    <numFmt numFmtId="226" formatCode="#,##0&quot;個&quot;"/>
    <numFmt numFmtId="227" formatCode="#,##0&quot;件&quot;"/>
    <numFmt numFmtId="228" formatCode="&quot;@&quot;###,###&quot;*&quot;"/>
    <numFmt numFmtId="229" formatCode="#,##0;&quot;△ &quot;#,##0"/>
    <numFmt numFmtId="230" formatCode="0_);[Red]\(0\)"/>
    <numFmt numFmtId="231" formatCode="#,###&quot;×&quot;"/>
    <numFmt numFmtId="232" formatCode="#,##0_);[Red]\(#,##0\)"/>
    <numFmt numFmtId="233" formatCode="m&quot;月&quot;d&quot;日&quot;;@"/>
    <numFmt numFmtId="234" formatCode="0.0%"/>
    <numFmt numFmtId="235" formatCode="#,###"/>
    <numFmt numFmtId="236" formatCode="##,#0#"/>
  </numFmts>
  <fonts count="11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3.2"/>
      <color indexed="36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b/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0" xfId="17" applyFont="1" applyAlignment="1">
      <alignment vertical="center"/>
    </xf>
    <xf numFmtId="38" fontId="5" fillId="0" borderId="0" xfId="17" applyFont="1" applyBorder="1" applyAlignment="1">
      <alignment horizontal="center" vertical="center"/>
    </xf>
    <xf numFmtId="38" fontId="5" fillId="0" borderId="0" xfId="17" applyFont="1" applyBorder="1" applyAlignment="1">
      <alignment horizontal="distributed" vertical="center"/>
    </xf>
    <xf numFmtId="38" fontId="5" fillId="0" borderId="0" xfId="17" applyFont="1" applyBorder="1" applyAlignment="1">
      <alignment vertical="center"/>
    </xf>
    <xf numFmtId="38" fontId="5" fillId="0" borderId="0" xfId="17" applyFont="1" applyAlignment="1">
      <alignment horizontal="right" vertical="center"/>
    </xf>
    <xf numFmtId="38" fontId="5" fillId="0" borderId="2" xfId="17" applyFont="1" applyBorder="1" applyAlignment="1">
      <alignment vertical="center"/>
    </xf>
    <xf numFmtId="38" fontId="5" fillId="0" borderId="3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5" fillId="0" borderId="5" xfId="17" applyFont="1" applyBorder="1" applyAlignment="1">
      <alignment vertical="center"/>
    </xf>
    <xf numFmtId="38" fontId="5" fillId="0" borderId="6" xfId="17" applyFont="1" applyBorder="1" applyAlignment="1">
      <alignment vertical="center"/>
    </xf>
    <xf numFmtId="38" fontId="5" fillId="0" borderId="7" xfId="17" applyFont="1" applyBorder="1" applyAlignment="1">
      <alignment vertical="center"/>
    </xf>
    <xf numFmtId="38" fontId="5" fillId="0" borderId="8" xfId="17" applyFont="1" applyBorder="1" applyAlignment="1">
      <alignment vertical="center"/>
    </xf>
    <xf numFmtId="38" fontId="5" fillId="0" borderId="9" xfId="17" applyFont="1" applyBorder="1" applyAlignment="1">
      <alignment vertical="center"/>
    </xf>
    <xf numFmtId="38" fontId="5" fillId="0" borderId="1" xfId="17" applyFont="1" applyBorder="1" applyAlignment="1">
      <alignment vertical="center"/>
    </xf>
    <xf numFmtId="38" fontId="5" fillId="0" borderId="10" xfId="17" applyFont="1" applyBorder="1" applyAlignment="1">
      <alignment vertical="center"/>
    </xf>
    <xf numFmtId="229" fontId="5" fillId="0" borderId="8" xfId="17" applyNumberFormat="1" applyFont="1" applyBorder="1" applyAlignment="1">
      <alignment vertical="center"/>
    </xf>
    <xf numFmtId="38" fontId="5" fillId="0" borderId="11" xfId="17" applyFont="1" applyBorder="1" applyAlignment="1">
      <alignment vertical="center"/>
    </xf>
    <xf numFmtId="38" fontId="5" fillId="0" borderId="12" xfId="17" applyFont="1" applyBorder="1" applyAlignment="1">
      <alignment vertical="center"/>
    </xf>
    <xf numFmtId="38" fontId="5" fillId="0" borderId="13" xfId="17" applyFont="1" applyBorder="1" applyAlignment="1">
      <alignment vertical="center"/>
    </xf>
    <xf numFmtId="38" fontId="5" fillId="0" borderId="14" xfId="17" applyFont="1" applyBorder="1" applyAlignment="1">
      <alignment vertical="center"/>
    </xf>
    <xf numFmtId="38" fontId="5" fillId="0" borderId="4" xfId="17" applyFont="1" applyBorder="1" applyAlignment="1">
      <alignment horizontal="center" vertical="center"/>
    </xf>
    <xf numFmtId="38" fontId="5" fillId="0" borderId="15" xfId="17" applyFont="1" applyBorder="1" applyAlignment="1">
      <alignment horizontal="center" vertical="center"/>
    </xf>
    <xf numFmtId="38" fontId="5" fillId="0" borderId="8" xfId="17" applyFont="1" applyBorder="1" applyAlignment="1">
      <alignment horizontal="center" vertical="center"/>
    </xf>
    <xf numFmtId="38" fontId="5" fillId="0" borderId="10" xfId="17" applyFont="1" applyBorder="1" applyAlignment="1">
      <alignment horizontal="center" vertical="center"/>
    </xf>
    <xf numFmtId="38" fontId="5" fillId="0" borderId="5" xfId="17" applyFont="1" applyBorder="1" applyAlignment="1">
      <alignment horizontal="distributed" vertical="center"/>
    </xf>
    <xf numFmtId="38" fontId="5" fillId="0" borderId="15" xfId="17" applyFont="1" applyBorder="1" applyAlignment="1">
      <alignment vertical="center"/>
    </xf>
    <xf numFmtId="38" fontId="4" fillId="0" borderId="0" xfId="17" applyFont="1" applyBorder="1" applyAlignment="1">
      <alignment vertical="center"/>
    </xf>
    <xf numFmtId="38" fontId="5" fillId="0" borderId="11" xfId="17" applyFont="1" applyBorder="1" applyAlignment="1">
      <alignment horizontal="distributed" vertical="center"/>
    </xf>
    <xf numFmtId="38" fontId="5" fillId="0" borderId="12" xfId="17" applyFont="1" applyBorder="1" applyAlignment="1">
      <alignment horizontal="distributed" vertical="center"/>
    </xf>
    <xf numFmtId="38" fontId="4" fillId="0" borderId="12" xfId="17" applyFont="1" applyBorder="1" applyAlignment="1">
      <alignment vertical="center"/>
    </xf>
    <xf numFmtId="38" fontId="4" fillId="0" borderId="4" xfId="17" applyFont="1" applyBorder="1" applyAlignment="1">
      <alignment vertical="center"/>
    </xf>
    <xf numFmtId="38" fontId="4" fillId="0" borderId="15" xfId="17" applyFont="1" applyBorder="1" applyAlignment="1">
      <alignment vertical="center"/>
    </xf>
    <xf numFmtId="38" fontId="4" fillId="0" borderId="10" xfId="17" applyFont="1" applyBorder="1" applyAlignment="1">
      <alignment vertical="center"/>
    </xf>
    <xf numFmtId="38" fontId="5" fillId="0" borderId="6" xfId="17" applyFont="1" applyBorder="1" applyAlignment="1">
      <alignment horizontal="distributed" vertical="center"/>
    </xf>
    <xf numFmtId="38" fontId="5" fillId="0" borderId="4" xfId="17" applyFont="1" applyBorder="1" applyAlignment="1">
      <alignment vertical="top"/>
    </xf>
    <xf numFmtId="38" fontId="4" fillId="0" borderId="3" xfId="17" applyFont="1" applyBorder="1" applyAlignment="1" quotePrefix="1">
      <alignment vertical="center"/>
    </xf>
    <xf numFmtId="38" fontId="4" fillId="0" borderId="0" xfId="17" applyFont="1" applyBorder="1" applyAlignment="1" quotePrefix="1">
      <alignment vertical="center"/>
    </xf>
    <xf numFmtId="38" fontId="4" fillId="0" borderId="4" xfId="17" applyFont="1" applyBorder="1" applyAlignment="1" quotePrefix="1">
      <alignment vertical="center"/>
    </xf>
    <xf numFmtId="38" fontId="4" fillId="0" borderId="15" xfId="17" applyFont="1" applyBorder="1" applyAlignment="1" quotePrefix="1">
      <alignment vertical="center"/>
    </xf>
    <xf numFmtId="38" fontId="4" fillId="0" borderId="3" xfId="17" applyFont="1" applyBorder="1" applyAlignment="1">
      <alignment vertical="center"/>
    </xf>
    <xf numFmtId="38" fontId="5" fillId="0" borderId="4" xfId="17" applyFont="1" applyBorder="1" applyAlignment="1">
      <alignment horizontal="left" vertical="center"/>
    </xf>
    <xf numFmtId="38" fontId="5" fillId="0" borderId="15" xfId="17" applyFont="1" applyBorder="1" applyAlignment="1">
      <alignment horizontal="left" vertical="center"/>
    </xf>
    <xf numFmtId="38" fontId="5" fillId="0" borderId="10" xfId="17" applyFont="1" applyBorder="1" applyAlignment="1">
      <alignment horizontal="left" vertical="center"/>
    </xf>
    <xf numFmtId="229" fontId="5" fillId="0" borderId="15" xfId="17" applyNumberFormat="1" applyFont="1" applyBorder="1" applyAlignment="1">
      <alignment vertical="center"/>
    </xf>
    <xf numFmtId="229" fontId="5" fillId="0" borderId="4" xfId="17" applyNumberFormat="1" applyFont="1" applyBorder="1" applyAlignment="1">
      <alignment vertical="center"/>
    </xf>
    <xf numFmtId="38" fontId="5" fillId="0" borderId="7" xfId="17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229" fontId="5" fillId="0" borderId="0" xfId="17" applyNumberFormat="1" applyFont="1" applyAlignment="1">
      <alignment vertical="center"/>
    </xf>
    <xf numFmtId="38" fontId="4" fillId="0" borderId="10" xfId="17" applyFont="1" applyBorder="1" applyAlignment="1" quotePrefix="1">
      <alignment vertical="center"/>
    </xf>
    <xf numFmtId="3" fontId="5" fillId="0" borderId="7" xfId="0" applyNumberFormat="1" applyFont="1" applyFill="1" applyBorder="1" applyAlignment="1">
      <alignment vertical="center"/>
    </xf>
    <xf numFmtId="38" fontId="5" fillId="0" borderId="16" xfId="17" applyFont="1" applyBorder="1" applyAlignment="1">
      <alignment vertical="center"/>
    </xf>
    <xf numFmtId="229" fontId="5" fillId="0" borderId="7" xfId="17" applyNumberFormat="1" applyFont="1" applyBorder="1" applyAlignment="1">
      <alignment vertical="center"/>
    </xf>
    <xf numFmtId="38" fontId="5" fillId="0" borderId="10" xfId="17" applyFont="1" applyBorder="1" applyAlignment="1">
      <alignment horizontal="distributed" vertical="center"/>
    </xf>
    <xf numFmtId="38" fontId="4" fillId="0" borderId="14" xfId="17" applyFont="1" applyBorder="1" applyAlignment="1">
      <alignment vertical="center"/>
    </xf>
    <xf numFmtId="38" fontId="4" fillId="0" borderId="6" xfId="17" applyFont="1" applyBorder="1" applyAlignment="1">
      <alignment vertical="center"/>
    </xf>
    <xf numFmtId="38" fontId="4" fillId="0" borderId="13" xfId="17" applyFont="1" applyBorder="1" applyAlignment="1">
      <alignment vertical="center"/>
    </xf>
    <xf numFmtId="38" fontId="4" fillId="0" borderId="6" xfId="17" applyFont="1" applyBorder="1" applyAlignment="1" quotePrefix="1">
      <alignment vertical="center"/>
    </xf>
    <xf numFmtId="38" fontId="4" fillId="0" borderId="8" xfId="17" applyFont="1" applyBorder="1" applyAlignment="1">
      <alignment vertical="center"/>
    </xf>
    <xf numFmtId="38" fontId="4" fillId="0" borderId="0" xfId="17" applyFont="1" applyAlignment="1">
      <alignment vertical="center"/>
    </xf>
    <xf numFmtId="38" fontId="4" fillId="0" borderId="1" xfId="17" applyFont="1" applyBorder="1" applyAlignment="1">
      <alignment vertical="center"/>
    </xf>
    <xf numFmtId="38" fontId="4" fillId="0" borderId="2" xfId="17" applyFont="1" applyBorder="1" applyAlignment="1" quotePrefix="1">
      <alignment vertical="center"/>
    </xf>
    <xf numFmtId="38" fontId="4" fillId="0" borderId="5" xfId="17" applyFont="1" applyBorder="1" applyAlignment="1" quotePrefix="1">
      <alignment vertical="center"/>
    </xf>
    <xf numFmtId="38" fontId="4" fillId="0" borderId="5" xfId="17" applyFont="1" applyBorder="1" applyAlignment="1">
      <alignment vertical="center"/>
    </xf>
    <xf numFmtId="38" fontId="4" fillId="0" borderId="11" xfId="17" applyFont="1" applyBorder="1" applyAlignment="1">
      <alignment vertical="center"/>
    </xf>
    <xf numFmtId="38" fontId="4" fillId="0" borderId="2" xfId="17" applyFont="1" applyBorder="1" applyAlignment="1">
      <alignment vertical="center"/>
    </xf>
    <xf numFmtId="38" fontId="4" fillId="0" borderId="11" xfId="17" applyFont="1" applyBorder="1" applyAlignment="1" quotePrefix="1">
      <alignment vertical="center"/>
    </xf>
    <xf numFmtId="38" fontId="5" fillId="0" borderId="15" xfId="17" applyFont="1" applyBorder="1" applyAlignment="1">
      <alignment horizontal="distributed" vertical="center"/>
    </xf>
    <xf numFmtId="38" fontId="4" fillId="0" borderId="8" xfId="17" applyFont="1" applyBorder="1" applyAlignment="1" quotePrefix="1">
      <alignment vertical="center"/>
    </xf>
    <xf numFmtId="38" fontId="4" fillId="0" borderId="7" xfId="17" applyFont="1" applyBorder="1" applyAlignment="1" quotePrefix="1">
      <alignment vertical="center"/>
    </xf>
    <xf numFmtId="234" fontId="5" fillId="0" borderId="8" xfId="17" applyNumberFormat="1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38" fontId="0" fillId="2" borderId="15" xfId="17" applyFill="1" applyBorder="1" applyAlignment="1">
      <alignment vertical="top"/>
    </xf>
    <xf numFmtId="38" fontId="0" fillId="2" borderId="10" xfId="17" applyFill="1" applyBorder="1" applyAlignment="1">
      <alignment vertical="top"/>
    </xf>
    <xf numFmtId="38" fontId="5" fillId="0" borderId="2" xfId="17" applyFont="1" applyBorder="1" applyAlignment="1">
      <alignment horizontal="distributed" vertical="center"/>
    </xf>
    <xf numFmtId="38" fontId="5" fillId="0" borderId="14" xfId="17" applyFont="1" applyBorder="1" applyAlignment="1">
      <alignment horizontal="distributed" vertical="center"/>
    </xf>
    <xf numFmtId="229" fontId="5" fillId="0" borderId="0" xfId="17" applyNumberFormat="1" applyFont="1" applyBorder="1" applyAlignment="1">
      <alignment vertical="center"/>
    </xf>
    <xf numFmtId="38" fontId="5" fillId="2" borderId="7" xfId="17" applyFont="1" applyFill="1" applyBorder="1" applyAlignment="1">
      <alignment vertical="center"/>
    </xf>
    <xf numFmtId="38" fontId="5" fillId="2" borderId="8" xfId="17" applyFont="1" applyFill="1" applyBorder="1" applyAlignment="1">
      <alignment vertical="center"/>
    </xf>
    <xf numFmtId="229" fontId="5" fillId="2" borderId="8" xfId="17" applyNumberFormat="1" applyFont="1" applyFill="1" applyBorder="1" applyAlignment="1">
      <alignment vertical="center"/>
    </xf>
    <xf numFmtId="38" fontId="5" fillId="2" borderId="10" xfId="17" applyFont="1" applyFill="1" applyBorder="1" applyAlignment="1">
      <alignment vertical="center"/>
    </xf>
    <xf numFmtId="38" fontId="5" fillId="2" borderId="4" xfId="17" applyFont="1" applyFill="1" applyBorder="1" applyAlignment="1">
      <alignment vertical="top"/>
    </xf>
    <xf numFmtId="38" fontId="5" fillId="2" borderId="4" xfId="17" applyFont="1" applyFill="1" applyBorder="1" applyAlignment="1">
      <alignment vertical="center"/>
    </xf>
    <xf numFmtId="229" fontId="5" fillId="2" borderId="4" xfId="17" applyNumberFormat="1" applyFont="1" applyFill="1" applyBorder="1" applyAlignment="1">
      <alignment vertical="center"/>
    </xf>
    <xf numFmtId="38" fontId="5" fillId="2" borderId="15" xfId="17" applyFont="1" applyFill="1" applyBorder="1" applyAlignment="1">
      <alignment vertical="center"/>
    </xf>
    <xf numFmtId="229" fontId="5" fillId="2" borderId="15" xfId="17" applyNumberFormat="1" applyFont="1" applyFill="1" applyBorder="1" applyAlignment="1">
      <alignment vertical="center"/>
    </xf>
    <xf numFmtId="38" fontId="5" fillId="2" borderId="4" xfId="17" applyFont="1" applyFill="1" applyBorder="1" applyAlignment="1">
      <alignment vertical="top"/>
    </xf>
    <xf numFmtId="38" fontId="5" fillId="2" borderId="15" xfId="17" applyFont="1" applyFill="1" applyBorder="1" applyAlignment="1">
      <alignment vertical="top"/>
    </xf>
    <xf numFmtId="38" fontId="5" fillId="2" borderId="9" xfId="17" applyFont="1" applyFill="1" applyBorder="1" applyAlignment="1">
      <alignment vertical="center"/>
    </xf>
    <xf numFmtId="38" fontId="5" fillId="2" borderId="0" xfId="17" applyFont="1" applyFill="1" applyBorder="1" applyAlignment="1">
      <alignment vertical="center"/>
    </xf>
    <xf numFmtId="38" fontId="5" fillId="2" borderId="16" xfId="17" applyFont="1" applyFill="1" applyBorder="1" applyAlignment="1">
      <alignment vertical="center"/>
    </xf>
    <xf numFmtId="234" fontId="5" fillId="2" borderId="8" xfId="17" applyNumberFormat="1" applyFont="1" applyFill="1" applyBorder="1" applyAlignment="1">
      <alignment horizontal="center" vertical="center"/>
    </xf>
    <xf numFmtId="38" fontId="5" fillId="2" borderId="12" xfId="17" applyFont="1" applyFill="1" applyBorder="1" applyAlignment="1">
      <alignment vertical="center"/>
    </xf>
    <xf numFmtId="38" fontId="5" fillId="2" borderId="1" xfId="17" applyFont="1" applyFill="1" applyBorder="1" applyAlignment="1">
      <alignment vertical="center"/>
    </xf>
    <xf numFmtId="38" fontId="5" fillId="0" borderId="7" xfId="17" applyFont="1" applyBorder="1" applyAlignment="1">
      <alignment vertical="center" shrinkToFit="1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38" fontId="8" fillId="0" borderId="0" xfId="17" applyFont="1" applyAlignment="1">
      <alignment horizontal="center" vertical="center"/>
    </xf>
    <xf numFmtId="38" fontId="5" fillId="0" borderId="7" xfId="17" applyFont="1" applyBorder="1" applyAlignment="1">
      <alignment horizontal="center" vertical="center"/>
    </xf>
    <xf numFmtId="38" fontId="5" fillId="0" borderId="9" xfId="17" applyFont="1" applyBorder="1" applyAlignment="1">
      <alignment horizontal="center" vertical="center"/>
    </xf>
    <xf numFmtId="38" fontId="5" fillId="0" borderId="1" xfId="17" applyFont="1" applyBorder="1" applyAlignment="1">
      <alignment horizontal="center" vertical="center"/>
    </xf>
    <xf numFmtId="38" fontId="5" fillId="0" borderId="7" xfId="17" applyFont="1" applyBorder="1" applyAlignment="1">
      <alignment horizontal="distributed" vertical="center"/>
    </xf>
    <xf numFmtId="38" fontId="5" fillId="0" borderId="1" xfId="17" applyFont="1" applyBorder="1" applyAlignment="1">
      <alignment horizontal="distributed" vertical="center"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38" fontId="5" fillId="0" borderId="4" xfId="17" applyFont="1" applyBorder="1" applyAlignment="1">
      <alignment vertical="top"/>
    </xf>
    <xf numFmtId="38" fontId="5" fillId="0" borderId="15" xfId="17" applyFont="1" applyBorder="1" applyAlignment="1">
      <alignment vertical="top"/>
    </xf>
    <xf numFmtId="38" fontId="0" fillId="0" borderId="15" xfId="17" applyBorder="1" applyAlignment="1">
      <alignment vertical="top"/>
    </xf>
    <xf numFmtId="38" fontId="0" fillId="0" borderId="10" xfId="17" applyBorder="1" applyAlignment="1">
      <alignment vertical="top"/>
    </xf>
    <xf numFmtId="38" fontId="5" fillId="0" borderId="5" xfId="17" applyFont="1" applyBorder="1" applyAlignment="1">
      <alignment horizontal="center" vertical="center"/>
    </xf>
    <xf numFmtId="38" fontId="5" fillId="0" borderId="6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14" xfId="17" applyFont="1" applyBorder="1" applyAlignment="1">
      <alignment horizontal="center" vertical="center"/>
    </xf>
    <xf numFmtId="38" fontId="5" fillId="0" borderId="11" xfId="17" applyFont="1" applyBorder="1" applyAlignment="1">
      <alignment horizontal="center" vertical="center"/>
    </xf>
    <xf numFmtId="38" fontId="5" fillId="0" borderId="13" xfId="17" applyFont="1" applyBorder="1" applyAlignment="1">
      <alignment horizontal="center" vertical="center"/>
    </xf>
    <xf numFmtId="229" fontId="5" fillId="2" borderId="4" xfId="17" applyNumberFormat="1" applyFont="1" applyFill="1" applyBorder="1" applyAlignment="1">
      <alignment vertical="top"/>
    </xf>
    <xf numFmtId="229" fontId="5" fillId="2" borderId="15" xfId="17" applyNumberFormat="1" applyFont="1" applyFill="1" applyBorder="1" applyAlignment="1">
      <alignment vertical="top"/>
    </xf>
    <xf numFmtId="229" fontId="0" fillId="2" borderId="15" xfId="0" applyNumberFormat="1" applyFill="1" applyBorder="1" applyAlignment="1">
      <alignment vertical="top"/>
    </xf>
    <xf numFmtId="229" fontId="0" fillId="2" borderId="10" xfId="0" applyNumberFormat="1" applyFill="1" applyBorder="1" applyAlignment="1">
      <alignment vertical="top"/>
    </xf>
    <xf numFmtId="38" fontId="5" fillId="0" borderId="0" xfId="17" applyFont="1" applyBorder="1" applyAlignment="1">
      <alignment horizontal="center" vertical="center"/>
    </xf>
    <xf numFmtId="38" fontId="5" fillId="0" borderId="12" xfId="17" applyFont="1" applyBorder="1" applyAlignment="1">
      <alignment horizontal="center" vertical="center"/>
    </xf>
    <xf numFmtId="38" fontId="5" fillId="0" borderId="3" xfId="17" applyFont="1" applyBorder="1" applyAlignment="1">
      <alignment horizontal="distributed" vertical="center"/>
    </xf>
    <xf numFmtId="38" fontId="0" fillId="0" borderId="1" xfId="17" applyBorder="1" applyAlignment="1">
      <alignment horizontal="distributed" vertical="center"/>
    </xf>
    <xf numFmtId="38" fontId="5" fillId="0" borderId="5" xfId="17" applyFont="1" applyBorder="1" applyAlignment="1">
      <alignment horizontal="distributed" vertical="center"/>
    </xf>
    <xf numFmtId="38" fontId="5" fillId="0" borderId="6" xfId="17" applyFont="1" applyBorder="1" applyAlignment="1">
      <alignment horizontal="distributed" vertical="center"/>
    </xf>
    <xf numFmtId="38" fontId="5" fillId="0" borderId="4" xfId="17" applyFont="1" applyBorder="1" applyAlignment="1">
      <alignment horizontal="distributed" vertical="center"/>
    </xf>
    <xf numFmtId="38" fontId="5" fillId="0" borderId="10" xfId="17" applyFont="1" applyBorder="1" applyAlignment="1">
      <alignment vertical="top"/>
    </xf>
    <xf numFmtId="0" fontId="0" fillId="2" borderId="10" xfId="0" applyFill="1" applyBorder="1" applyAlignment="1">
      <alignment vertical="top"/>
    </xf>
    <xf numFmtId="38" fontId="5" fillId="0" borderId="4" xfId="17" applyFont="1" applyFill="1" applyBorder="1" applyAlignment="1" applyProtection="1">
      <alignment horizontal="distributed" vertical="center"/>
      <protection locked="0"/>
    </xf>
    <xf numFmtId="38" fontId="0" fillId="0" borderId="15" xfId="17" applyBorder="1" applyAlignment="1">
      <alignment horizontal="distributed" vertical="center"/>
    </xf>
    <xf numFmtId="38" fontId="0" fillId="0" borderId="10" xfId="17" applyBorder="1" applyAlignment="1">
      <alignment horizontal="distributed" vertical="center"/>
    </xf>
    <xf numFmtId="229" fontId="5" fillId="0" borderId="4" xfId="17" applyNumberFormat="1" applyFont="1" applyFill="1" applyBorder="1" applyAlignment="1" applyProtection="1">
      <alignment horizontal="distributed" vertical="center"/>
      <protection locked="0"/>
    </xf>
    <xf numFmtId="229" fontId="0" fillId="0" borderId="15" xfId="0" applyNumberFormat="1" applyBorder="1" applyAlignment="1">
      <alignment horizontal="distributed" vertical="center"/>
    </xf>
    <xf numFmtId="229" fontId="0" fillId="0" borderId="10" xfId="0" applyNumberFormat="1" applyBorder="1" applyAlignment="1">
      <alignment horizontal="distributed" vertical="center"/>
    </xf>
    <xf numFmtId="38" fontId="5" fillId="0" borderId="0" xfId="17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vertical="top"/>
    </xf>
    <xf numFmtId="38" fontId="5" fillId="0" borderId="8" xfId="17" applyFont="1" applyBorder="1" applyAlignment="1">
      <alignment horizontal="distributed" vertical="center"/>
    </xf>
    <xf numFmtId="0" fontId="5" fillId="0" borderId="4" xfId="0" applyFont="1" applyBorder="1" applyAlignment="1">
      <alignment vertical="top"/>
    </xf>
    <xf numFmtId="0" fontId="5" fillId="0" borderId="10" xfId="0" applyFont="1" applyBorder="1" applyAlignment="1">
      <alignment vertical="top"/>
    </xf>
    <xf numFmtId="229" fontId="5" fillId="0" borderId="4" xfId="17" applyNumberFormat="1" applyFont="1" applyBorder="1" applyAlignment="1">
      <alignment vertical="top"/>
    </xf>
    <xf numFmtId="0" fontId="0" fillId="0" borderId="1" xfId="0" applyBorder="1" applyAlignment="1">
      <alignment horizontal="distributed" vertical="center"/>
    </xf>
    <xf numFmtId="229" fontId="0" fillId="0" borderId="15" xfId="0" applyNumberFormat="1" applyBorder="1" applyAlignment="1">
      <alignment vertical="top"/>
    </xf>
    <xf numFmtId="229" fontId="0" fillId="0" borderId="10" xfId="0" applyNumberFormat="1" applyBorder="1" applyAlignment="1">
      <alignment vertical="top"/>
    </xf>
    <xf numFmtId="229" fontId="5" fillId="0" borderId="15" xfId="17" applyNumberFormat="1" applyFont="1" applyBorder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419100</xdr:colOff>
      <xdr:row>5</xdr:row>
      <xdr:rowOff>104775</xdr:rowOff>
    </xdr:from>
    <xdr:to>
      <xdr:col>11</xdr:col>
      <xdr:colOff>1181100</xdr:colOff>
      <xdr:row>11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8705850" y="857250"/>
          <a:ext cx="1295400" cy="704850"/>
        </a:xfrm>
        <a:prstGeom prst="wedgeRectCallout">
          <a:avLst>
            <a:gd name="adj1" fmla="val -2203"/>
            <a:gd name="adj2" fmla="val 6486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助成対象外経費とは、そもそも助成対象経費とはならない経費のことです。
例）飲食代等</a:t>
          </a:r>
        </a:p>
      </xdr:txBody>
    </xdr:sp>
    <xdr:clientData/>
  </xdr:twoCellAnchor>
  <xdr:twoCellAnchor>
    <xdr:from>
      <xdr:col>10</xdr:col>
      <xdr:colOff>485775</xdr:colOff>
      <xdr:row>0</xdr:row>
      <xdr:rowOff>95250</xdr:rowOff>
    </xdr:from>
    <xdr:to>
      <xdr:col>11</xdr:col>
      <xdr:colOff>1323975</xdr:colOff>
      <xdr:row>3</xdr:row>
      <xdr:rowOff>123825</xdr:rowOff>
    </xdr:to>
    <xdr:sp>
      <xdr:nvSpPr>
        <xdr:cNvPr id="2" name="Rectangle 2"/>
        <xdr:cNvSpPr>
          <a:spLocks/>
        </xdr:cNvSpPr>
      </xdr:nvSpPr>
      <xdr:spPr>
        <a:xfrm>
          <a:off x="8772525" y="95250"/>
          <a:ext cx="13716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網掛部には計算式が入っております。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1"/>
  <sheetViews>
    <sheetView tabSelected="1" zoomScale="120" zoomScaleNormal="120" workbookViewId="0" topLeftCell="A1">
      <selection activeCell="O24" sqref="O24"/>
    </sheetView>
  </sheetViews>
  <sheetFormatPr defaultColWidth="9.00390625" defaultRowHeight="13.5"/>
  <cols>
    <col min="1" max="1" width="2.625" style="2" customWidth="1"/>
    <col min="2" max="2" width="12.375" style="2" customWidth="1"/>
    <col min="3" max="6" width="7.875" style="2" customWidth="1"/>
    <col min="7" max="7" width="25.00390625" style="2" customWidth="1"/>
    <col min="8" max="8" width="7.75390625" style="2" customWidth="1"/>
    <col min="9" max="9" width="20.625" style="2" customWidth="1"/>
    <col min="10" max="10" width="8.875" style="2" bestFit="1" customWidth="1"/>
    <col min="11" max="11" width="7.00390625" style="2" customWidth="1"/>
    <col min="12" max="12" width="20.375" style="2" customWidth="1"/>
    <col min="13" max="16384" width="7.625" style="2" customWidth="1"/>
  </cols>
  <sheetData>
    <row r="1" spans="1:12" ht="11.25">
      <c r="A1" s="99" t="s">
        <v>129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3" spans="1:11" ht="13.5">
      <c r="A3" s="103" t="s">
        <v>1</v>
      </c>
      <c r="B3" s="104"/>
      <c r="C3" s="100" t="s">
        <v>67</v>
      </c>
      <c r="D3" s="105"/>
      <c r="E3" s="105"/>
      <c r="F3" s="106"/>
      <c r="G3" s="3"/>
      <c r="H3" s="47" t="s">
        <v>0</v>
      </c>
      <c r="I3" s="24" t="s">
        <v>93</v>
      </c>
      <c r="J3" s="3"/>
      <c r="K3" s="3"/>
    </row>
    <row r="4" spans="1:11" ht="10.5">
      <c r="A4" s="4"/>
      <c r="B4" s="4"/>
      <c r="C4" s="3"/>
      <c r="D4" s="3"/>
      <c r="E4" s="48"/>
      <c r="F4" s="48"/>
      <c r="G4" s="3"/>
      <c r="H4" s="3"/>
      <c r="I4" s="3"/>
      <c r="J4" s="3"/>
      <c r="K4" s="3"/>
    </row>
    <row r="5" spans="1:11" ht="10.5">
      <c r="A5" s="2" t="s">
        <v>63</v>
      </c>
      <c r="B5" s="4"/>
      <c r="C5" s="3"/>
      <c r="D5" s="3"/>
      <c r="E5" s="48"/>
      <c r="F5" s="48"/>
      <c r="G5" s="3"/>
      <c r="H5" s="3"/>
      <c r="I5" s="3"/>
      <c r="J5" s="3"/>
      <c r="K5" s="3"/>
    </row>
    <row r="6" spans="1:12" ht="10.5">
      <c r="A6" s="100" t="s">
        <v>3</v>
      </c>
      <c r="B6" s="102"/>
      <c r="C6" s="47" t="s">
        <v>60</v>
      </c>
      <c r="D6" s="47" t="s">
        <v>61</v>
      </c>
      <c r="E6" s="47" t="s">
        <v>62</v>
      </c>
      <c r="F6" s="100" t="s">
        <v>4</v>
      </c>
      <c r="G6" s="101"/>
      <c r="H6" s="101"/>
      <c r="I6" s="101"/>
      <c r="J6" s="101"/>
      <c r="K6" s="101"/>
      <c r="L6" s="102"/>
    </row>
    <row r="7" spans="1:12" ht="10.5" customHeight="1">
      <c r="A7" s="103" t="s">
        <v>109</v>
      </c>
      <c r="B7" s="124"/>
      <c r="C7" s="79">
        <v>1000000</v>
      </c>
      <c r="D7" s="80">
        <v>1000000</v>
      </c>
      <c r="E7" s="81">
        <f>C7-D7</f>
        <v>0</v>
      </c>
      <c r="F7" s="12" t="s">
        <v>110</v>
      </c>
      <c r="G7" s="14"/>
      <c r="H7" s="14"/>
      <c r="I7" s="14"/>
      <c r="J7" s="14"/>
      <c r="K7" s="14"/>
      <c r="L7" s="15"/>
    </row>
    <row r="8" spans="1:12" ht="10.5" customHeight="1">
      <c r="A8" s="103" t="s">
        <v>28</v>
      </c>
      <c r="B8" s="104"/>
      <c r="C8" s="79">
        <f>C9-C7</f>
        <v>-1000000</v>
      </c>
      <c r="D8" s="80">
        <f>D9-D7</f>
        <v>-1000000</v>
      </c>
      <c r="E8" s="81">
        <f>C8-D8</f>
        <v>0</v>
      </c>
      <c r="F8" s="51"/>
      <c r="G8" s="14"/>
      <c r="H8" s="14"/>
      <c r="I8" s="14"/>
      <c r="J8" s="14"/>
      <c r="K8" s="14"/>
      <c r="L8" s="15"/>
    </row>
    <row r="9" spans="1:12" ht="10.5" customHeight="1">
      <c r="A9" s="103" t="s">
        <v>27</v>
      </c>
      <c r="B9" s="104"/>
      <c r="C9" s="82">
        <f>C103</f>
        <v>0</v>
      </c>
      <c r="D9" s="82">
        <f>D103</f>
        <v>0</v>
      </c>
      <c r="E9" s="81">
        <f>C9-D9</f>
        <v>0</v>
      </c>
      <c r="F9" s="18"/>
      <c r="G9" s="19"/>
      <c r="H9" s="19"/>
      <c r="I9" s="19"/>
      <c r="J9" s="19"/>
      <c r="K9" s="19"/>
      <c r="L9" s="20"/>
    </row>
    <row r="10" ht="10.5">
      <c r="E10" s="49"/>
    </row>
    <row r="11" spans="1:12" ht="10.5">
      <c r="A11" s="2" t="s">
        <v>5</v>
      </c>
      <c r="E11" s="49"/>
      <c r="L11" s="6" t="s">
        <v>2</v>
      </c>
    </row>
    <row r="12" spans="1:12" ht="10.5">
      <c r="A12" s="113" t="s">
        <v>3</v>
      </c>
      <c r="B12" s="114"/>
      <c r="C12" s="130" t="s">
        <v>60</v>
      </c>
      <c r="D12" s="130" t="s">
        <v>61</v>
      </c>
      <c r="E12" s="133" t="s">
        <v>62</v>
      </c>
      <c r="F12" s="100" t="s">
        <v>6</v>
      </c>
      <c r="G12" s="101"/>
      <c r="H12" s="101"/>
      <c r="I12" s="101"/>
      <c r="J12" s="102"/>
      <c r="K12" s="7"/>
      <c r="L12" s="21"/>
    </row>
    <row r="13" spans="1:12" ht="10.5" customHeight="1">
      <c r="A13" s="111"/>
      <c r="B13" s="121"/>
      <c r="C13" s="131"/>
      <c r="D13" s="131"/>
      <c r="E13" s="134"/>
      <c r="F13" s="113" t="s">
        <v>7</v>
      </c>
      <c r="G13" s="114"/>
      <c r="H13" s="113" t="s">
        <v>8</v>
      </c>
      <c r="I13" s="114"/>
      <c r="J13" s="22" t="s">
        <v>9</v>
      </c>
      <c r="K13" s="111" t="s">
        <v>136</v>
      </c>
      <c r="L13" s="112"/>
    </row>
    <row r="14" spans="1:12" ht="10.5">
      <c r="A14" s="111"/>
      <c r="B14" s="121"/>
      <c r="C14" s="131"/>
      <c r="D14" s="131"/>
      <c r="E14" s="134"/>
      <c r="F14" s="115"/>
      <c r="G14" s="116"/>
      <c r="H14" s="115" t="s">
        <v>130</v>
      </c>
      <c r="I14" s="116"/>
      <c r="J14" s="23" t="s">
        <v>10</v>
      </c>
      <c r="K14" s="19"/>
      <c r="L14" s="20"/>
    </row>
    <row r="15" spans="1:12" ht="10.5">
      <c r="A15" s="115"/>
      <c r="B15" s="122"/>
      <c r="C15" s="132"/>
      <c r="D15" s="132"/>
      <c r="E15" s="135"/>
      <c r="F15" s="1" t="s">
        <v>11</v>
      </c>
      <c r="G15" s="24" t="s">
        <v>12</v>
      </c>
      <c r="H15" s="24" t="s">
        <v>11</v>
      </c>
      <c r="I15" s="24" t="s">
        <v>12</v>
      </c>
      <c r="J15" s="25" t="s">
        <v>13</v>
      </c>
      <c r="K15" s="24" t="s">
        <v>11</v>
      </c>
      <c r="L15" s="24" t="s">
        <v>12</v>
      </c>
    </row>
    <row r="16" spans="1:12" ht="10.5">
      <c r="A16" s="76" t="s">
        <v>14</v>
      </c>
      <c r="B16" s="123"/>
      <c r="C16" s="107"/>
      <c r="D16" s="88">
        <f>SUM(F16:F27)+SUM(K16:K27)</f>
        <v>0</v>
      </c>
      <c r="E16" s="117">
        <f>C16-D16</f>
        <v>0</v>
      </c>
      <c r="F16" s="27"/>
      <c r="G16" s="38"/>
      <c r="H16" s="27"/>
      <c r="I16" s="38"/>
      <c r="J16" s="84">
        <f aca="true" t="shared" si="0" ref="J16:J47">F16-H16</f>
        <v>0</v>
      </c>
      <c r="K16" s="9"/>
      <c r="L16" s="55"/>
    </row>
    <row r="17" spans="1:12" ht="10.5">
      <c r="A17" s="26"/>
      <c r="B17" s="4"/>
      <c r="C17" s="108"/>
      <c r="D17" s="89"/>
      <c r="E17" s="118"/>
      <c r="F17" s="27"/>
      <c r="G17" s="38"/>
      <c r="H17" s="27"/>
      <c r="I17" s="38"/>
      <c r="J17" s="86">
        <f t="shared" si="0"/>
        <v>0</v>
      </c>
      <c r="K17" s="27"/>
      <c r="L17" s="56"/>
    </row>
    <row r="18" spans="1:12" ht="10.5">
      <c r="A18" s="26"/>
      <c r="B18" s="4"/>
      <c r="C18" s="108"/>
      <c r="D18" s="89"/>
      <c r="E18" s="118"/>
      <c r="F18" s="27"/>
      <c r="G18" s="38"/>
      <c r="H18" s="27"/>
      <c r="I18" s="38"/>
      <c r="J18" s="86">
        <f t="shared" si="0"/>
        <v>0</v>
      </c>
      <c r="K18" s="27"/>
      <c r="L18" s="56"/>
    </row>
    <row r="19" spans="1:12" ht="10.5">
      <c r="A19" s="26"/>
      <c r="B19" s="4"/>
      <c r="C19" s="108"/>
      <c r="D19" s="89"/>
      <c r="E19" s="118"/>
      <c r="F19" s="27"/>
      <c r="G19" s="38"/>
      <c r="H19" s="27"/>
      <c r="I19" s="38"/>
      <c r="J19" s="86">
        <f t="shared" si="0"/>
        <v>0</v>
      </c>
      <c r="K19" s="27"/>
      <c r="L19" s="56"/>
    </row>
    <row r="20" spans="1:12" ht="10.5">
      <c r="A20" s="26"/>
      <c r="B20" s="4"/>
      <c r="C20" s="108"/>
      <c r="D20" s="89"/>
      <c r="E20" s="118"/>
      <c r="F20" s="27"/>
      <c r="G20" s="38"/>
      <c r="H20" s="27"/>
      <c r="I20" s="38"/>
      <c r="J20" s="86">
        <f t="shared" si="0"/>
        <v>0</v>
      </c>
      <c r="K20" s="27"/>
      <c r="L20" s="56"/>
    </row>
    <row r="21" spans="1:12" ht="10.5">
      <c r="A21" s="26"/>
      <c r="B21" s="4"/>
      <c r="C21" s="108"/>
      <c r="D21" s="89"/>
      <c r="E21" s="118"/>
      <c r="F21" s="27"/>
      <c r="G21" s="38"/>
      <c r="H21" s="27"/>
      <c r="I21" s="38"/>
      <c r="J21" s="86">
        <f t="shared" si="0"/>
        <v>0</v>
      </c>
      <c r="K21" s="27"/>
      <c r="L21" s="56"/>
    </row>
    <row r="22" spans="1:12" ht="10.5">
      <c r="A22" s="26"/>
      <c r="B22" s="4"/>
      <c r="C22" s="108"/>
      <c r="D22" s="89"/>
      <c r="E22" s="118"/>
      <c r="F22" s="27"/>
      <c r="G22" s="38"/>
      <c r="H22" s="27"/>
      <c r="I22" s="38"/>
      <c r="J22" s="86">
        <f t="shared" si="0"/>
        <v>0</v>
      </c>
      <c r="K22" s="27"/>
      <c r="L22" s="56"/>
    </row>
    <row r="23" spans="1:12" ht="10.5" customHeight="1">
      <c r="A23" s="26"/>
      <c r="B23" s="4"/>
      <c r="C23" s="109"/>
      <c r="D23" s="74"/>
      <c r="E23" s="119"/>
      <c r="F23" s="27"/>
      <c r="G23" s="28"/>
      <c r="H23" s="27"/>
      <c r="I23" s="28"/>
      <c r="J23" s="86">
        <f t="shared" si="0"/>
        <v>0</v>
      </c>
      <c r="K23" s="27"/>
      <c r="L23" s="56"/>
    </row>
    <row r="24" spans="1:12" ht="10.5" customHeight="1">
      <c r="A24" s="26"/>
      <c r="B24" s="4"/>
      <c r="C24" s="109"/>
      <c r="D24" s="74"/>
      <c r="E24" s="119"/>
      <c r="F24" s="27"/>
      <c r="G24" s="28"/>
      <c r="H24" s="27"/>
      <c r="I24" s="28"/>
      <c r="J24" s="86">
        <f t="shared" si="0"/>
        <v>0</v>
      </c>
      <c r="K24" s="27"/>
      <c r="L24" s="56"/>
    </row>
    <row r="25" spans="1:12" ht="10.5" customHeight="1">
      <c r="A25" s="26"/>
      <c r="B25" s="4"/>
      <c r="C25" s="109"/>
      <c r="D25" s="74"/>
      <c r="E25" s="119"/>
      <c r="F25" s="27"/>
      <c r="G25" s="28"/>
      <c r="H25" s="27"/>
      <c r="I25" s="28"/>
      <c r="J25" s="86">
        <f t="shared" si="0"/>
        <v>0</v>
      </c>
      <c r="K25" s="27"/>
      <c r="L25" s="56"/>
    </row>
    <row r="26" spans="1:12" ht="10.5" customHeight="1">
      <c r="A26" s="26"/>
      <c r="B26" s="4"/>
      <c r="C26" s="109"/>
      <c r="D26" s="74"/>
      <c r="E26" s="119"/>
      <c r="F26" s="27"/>
      <c r="G26" s="28"/>
      <c r="H26" s="27"/>
      <c r="I26" s="28"/>
      <c r="J26" s="86">
        <f t="shared" si="0"/>
        <v>0</v>
      </c>
      <c r="K26" s="27"/>
      <c r="L26" s="56"/>
    </row>
    <row r="27" spans="1:12" ht="10.5" customHeight="1">
      <c r="A27" s="29"/>
      <c r="B27" s="30"/>
      <c r="C27" s="110"/>
      <c r="D27" s="75"/>
      <c r="E27" s="120"/>
      <c r="F27" s="16"/>
      <c r="G27" s="31"/>
      <c r="H27" s="16"/>
      <c r="I27" s="31"/>
      <c r="J27" s="86">
        <f t="shared" si="0"/>
        <v>0</v>
      </c>
      <c r="K27" s="16"/>
      <c r="L27" s="57"/>
    </row>
    <row r="28" spans="1:12" ht="10.5">
      <c r="A28" s="76" t="s">
        <v>15</v>
      </c>
      <c r="B28" s="77"/>
      <c r="C28" s="84">
        <f>SUM(C29:C44)</f>
        <v>0</v>
      </c>
      <c r="D28" s="84">
        <f>SUM(D29:D44)</f>
        <v>0</v>
      </c>
      <c r="E28" s="85">
        <f>C28-D28</f>
        <v>0</v>
      </c>
      <c r="F28" s="84">
        <f>SUM(F29:F44)</f>
        <v>0</v>
      </c>
      <c r="G28" s="32"/>
      <c r="H28" s="84">
        <f>SUM(H29:H44)</f>
        <v>0</v>
      </c>
      <c r="I28" s="32"/>
      <c r="J28" s="84">
        <f t="shared" si="0"/>
        <v>0</v>
      </c>
      <c r="K28" s="84">
        <f>SUM(K29:K44)</f>
        <v>0</v>
      </c>
      <c r="L28" s="32"/>
    </row>
    <row r="29" spans="1:12" ht="10.5">
      <c r="A29" s="10"/>
      <c r="B29" s="9" t="s">
        <v>16</v>
      </c>
      <c r="C29" s="107"/>
      <c r="D29" s="88">
        <f>SUM(F29:F32)+SUM(K29:K32)</f>
        <v>0</v>
      </c>
      <c r="E29" s="117">
        <f>C29-D29</f>
        <v>0</v>
      </c>
      <c r="F29" s="8"/>
      <c r="G29" s="39"/>
      <c r="H29" s="8"/>
      <c r="I29" s="62"/>
      <c r="J29" s="84">
        <f t="shared" si="0"/>
        <v>0</v>
      </c>
      <c r="K29" s="21"/>
      <c r="L29" s="55"/>
    </row>
    <row r="30" spans="1:12" ht="10.5">
      <c r="A30" s="10"/>
      <c r="B30" s="27"/>
      <c r="C30" s="108"/>
      <c r="D30" s="89"/>
      <c r="E30" s="118"/>
      <c r="F30" s="5"/>
      <c r="G30" s="40"/>
      <c r="H30" s="5"/>
      <c r="I30" s="63"/>
      <c r="J30" s="86">
        <f t="shared" si="0"/>
        <v>0</v>
      </c>
      <c r="K30" s="11"/>
      <c r="L30" s="56"/>
    </row>
    <row r="31" spans="1:12" ht="10.5" customHeight="1">
      <c r="A31" s="10"/>
      <c r="B31" s="27"/>
      <c r="C31" s="108"/>
      <c r="D31" s="74"/>
      <c r="E31" s="119"/>
      <c r="F31" s="5"/>
      <c r="G31" s="40"/>
      <c r="H31" s="5"/>
      <c r="I31" s="63"/>
      <c r="J31" s="86">
        <f t="shared" si="0"/>
        <v>0</v>
      </c>
      <c r="K31" s="11"/>
      <c r="L31" s="56"/>
    </row>
    <row r="32" spans="1:12" ht="10.5" customHeight="1">
      <c r="A32" s="10"/>
      <c r="B32" s="27"/>
      <c r="C32" s="128"/>
      <c r="D32" s="75"/>
      <c r="E32" s="120"/>
      <c r="F32" s="5"/>
      <c r="G32" s="40"/>
      <c r="H32" s="5"/>
      <c r="I32" s="63"/>
      <c r="J32" s="82">
        <f t="shared" si="0"/>
        <v>0</v>
      </c>
      <c r="K32" s="11"/>
      <c r="L32" s="56"/>
    </row>
    <row r="33" spans="1:12" ht="10.5">
      <c r="A33" s="10"/>
      <c r="B33" s="9" t="s">
        <v>33</v>
      </c>
      <c r="C33" s="107"/>
      <c r="D33" s="88">
        <f>SUM(F33:F36)+SUM(K33:K36)</f>
        <v>0</v>
      </c>
      <c r="E33" s="117">
        <f>C33-D33</f>
        <v>0</v>
      </c>
      <c r="F33" s="8"/>
      <c r="G33" s="39"/>
      <c r="H33" s="8"/>
      <c r="I33" s="39"/>
      <c r="J33" s="84">
        <f t="shared" si="0"/>
        <v>0</v>
      </c>
      <c r="K33" s="9"/>
      <c r="L33" s="55"/>
    </row>
    <row r="34" spans="1:12" ht="10.5">
      <c r="A34" s="10"/>
      <c r="B34" s="27"/>
      <c r="C34" s="108"/>
      <c r="D34" s="89"/>
      <c r="E34" s="118"/>
      <c r="F34" s="5"/>
      <c r="G34" s="33"/>
      <c r="H34" s="5"/>
      <c r="I34" s="33"/>
      <c r="J34" s="86">
        <f t="shared" si="0"/>
        <v>0</v>
      </c>
      <c r="K34" s="27"/>
      <c r="L34" s="33"/>
    </row>
    <row r="35" spans="1:12" ht="10.5" customHeight="1">
      <c r="A35" s="10"/>
      <c r="B35" s="27"/>
      <c r="C35" s="108"/>
      <c r="D35" s="74"/>
      <c r="E35" s="119"/>
      <c r="F35" s="5"/>
      <c r="G35" s="33"/>
      <c r="H35" s="5"/>
      <c r="I35" s="33"/>
      <c r="J35" s="86">
        <f t="shared" si="0"/>
        <v>0</v>
      </c>
      <c r="K35" s="27"/>
      <c r="L35" s="56"/>
    </row>
    <row r="36" spans="1:12" ht="10.5" customHeight="1">
      <c r="A36" s="10"/>
      <c r="B36" s="16"/>
      <c r="C36" s="128"/>
      <c r="D36" s="75"/>
      <c r="E36" s="120"/>
      <c r="F36" s="19"/>
      <c r="G36" s="34"/>
      <c r="H36" s="19"/>
      <c r="I36" s="34"/>
      <c r="J36" s="82">
        <f t="shared" si="0"/>
        <v>0</v>
      </c>
      <c r="K36" s="20"/>
      <c r="L36" s="57"/>
    </row>
    <row r="37" spans="1:12" ht="10.5">
      <c r="A37" s="10"/>
      <c r="B37" s="27" t="s">
        <v>31</v>
      </c>
      <c r="C37" s="107"/>
      <c r="D37" s="88">
        <f>SUM(F37:F40)+SUM(K37:K40)</f>
        <v>0</v>
      </c>
      <c r="E37" s="117">
        <f>C37-D37</f>
        <v>0</v>
      </c>
      <c r="F37" s="5"/>
      <c r="G37" s="40"/>
      <c r="H37" s="5"/>
      <c r="I37" s="40"/>
      <c r="J37" s="84">
        <f t="shared" si="0"/>
        <v>0</v>
      </c>
      <c r="K37" s="5"/>
      <c r="L37" s="33"/>
    </row>
    <row r="38" spans="1:12" ht="10.5">
      <c r="A38" s="10"/>
      <c r="B38" s="27"/>
      <c r="C38" s="108"/>
      <c r="D38" s="89"/>
      <c r="E38" s="118"/>
      <c r="F38" s="5"/>
      <c r="G38" s="40"/>
      <c r="H38" s="5"/>
      <c r="I38" s="40"/>
      <c r="J38" s="86">
        <f t="shared" si="0"/>
        <v>0</v>
      </c>
      <c r="K38" s="5"/>
      <c r="L38" s="33"/>
    </row>
    <row r="39" spans="1:12" ht="10.5" customHeight="1">
      <c r="A39" s="10"/>
      <c r="B39" s="27"/>
      <c r="C39" s="108"/>
      <c r="D39" s="74"/>
      <c r="E39" s="119"/>
      <c r="F39" s="5"/>
      <c r="G39" s="33"/>
      <c r="H39" s="5"/>
      <c r="I39" s="33"/>
      <c r="J39" s="86">
        <f t="shared" si="0"/>
        <v>0</v>
      </c>
      <c r="K39" s="11"/>
      <c r="L39" s="56"/>
    </row>
    <row r="40" spans="1:12" ht="10.5" customHeight="1">
      <c r="A40" s="27"/>
      <c r="B40" s="16"/>
      <c r="C40" s="128"/>
      <c r="D40" s="75"/>
      <c r="E40" s="120"/>
      <c r="F40" s="19"/>
      <c r="G40" s="34"/>
      <c r="H40" s="19"/>
      <c r="I40" s="34"/>
      <c r="J40" s="82">
        <f t="shared" si="0"/>
        <v>0</v>
      </c>
      <c r="K40" s="16"/>
      <c r="L40" s="57"/>
    </row>
    <row r="41" spans="1:12" ht="10.5">
      <c r="A41" s="10"/>
      <c r="B41" s="27" t="s">
        <v>32</v>
      </c>
      <c r="C41" s="107"/>
      <c r="D41" s="88">
        <f>SUM(F41:F44)+SUM(K41:K44)</f>
        <v>0</v>
      </c>
      <c r="E41" s="117">
        <f>C41-D41</f>
        <v>0</v>
      </c>
      <c r="F41" s="5"/>
      <c r="G41" s="40"/>
      <c r="H41" s="5"/>
      <c r="I41" s="40"/>
      <c r="J41" s="84">
        <f t="shared" si="0"/>
        <v>0</v>
      </c>
      <c r="K41" s="5"/>
      <c r="L41" s="40"/>
    </row>
    <row r="42" spans="1:12" ht="10.5">
      <c r="A42" s="10"/>
      <c r="B42" s="27"/>
      <c r="C42" s="108"/>
      <c r="D42" s="89"/>
      <c r="E42" s="118"/>
      <c r="F42" s="5"/>
      <c r="G42" s="40"/>
      <c r="H42" s="5"/>
      <c r="I42" s="40"/>
      <c r="J42" s="86">
        <f t="shared" si="0"/>
        <v>0</v>
      </c>
      <c r="K42" s="5"/>
      <c r="L42" s="33"/>
    </row>
    <row r="43" spans="1:12" ht="10.5" customHeight="1">
      <c r="A43" s="10"/>
      <c r="B43" s="27"/>
      <c r="C43" s="108"/>
      <c r="D43" s="74"/>
      <c r="E43" s="119"/>
      <c r="F43" s="5"/>
      <c r="G43" s="40"/>
      <c r="H43" s="5"/>
      <c r="I43" s="40"/>
      <c r="J43" s="86">
        <f t="shared" si="0"/>
        <v>0</v>
      </c>
      <c r="K43" s="11"/>
      <c r="L43" s="56"/>
    </row>
    <row r="44" spans="1:12" ht="10.5" customHeight="1">
      <c r="A44" s="18"/>
      <c r="B44" s="16"/>
      <c r="C44" s="128"/>
      <c r="D44" s="75"/>
      <c r="E44" s="120"/>
      <c r="F44" s="19"/>
      <c r="G44" s="34"/>
      <c r="H44" s="19"/>
      <c r="I44" s="34"/>
      <c r="J44" s="82">
        <f t="shared" si="0"/>
        <v>0</v>
      </c>
      <c r="K44" s="20"/>
      <c r="L44" s="57"/>
    </row>
    <row r="45" spans="1:12" ht="10.5">
      <c r="A45" s="125" t="s">
        <v>17</v>
      </c>
      <c r="B45" s="126"/>
      <c r="C45" s="86">
        <f>SUM(C46:C54)</f>
        <v>0</v>
      </c>
      <c r="D45" s="86">
        <f>SUM(D46:D54)</f>
        <v>0</v>
      </c>
      <c r="E45" s="87">
        <f>C45-D45</f>
        <v>0</v>
      </c>
      <c r="F45" s="86">
        <f>SUM(F46:F54)</f>
        <v>0</v>
      </c>
      <c r="G45" s="33"/>
      <c r="H45" s="86">
        <f>SUM(H46:H54)</f>
        <v>0</v>
      </c>
      <c r="I45" s="33"/>
      <c r="J45" s="86">
        <f t="shared" si="0"/>
        <v>0</v>
      </c>
      <c r="K45" s="86">
        <f>SUM(K46:K54)</f>
        <v>0</v>
      </c>
      <c r="L45" s="33"/>
    </row>
    <row r="46" spans="1:12" ht="10.5">
      <c r="A46" s="10"/>
      <c r="B46" s="9" t="s">
        <v>18</v>
      </c>
      <c r="C46" s="107"/>
      <c r="D46" s="88">
        <f>SUM(F46:F48)+SUM(K46:K48)</f>
        <v>0</v>
      </c>
      <c r="E46" s="117">
        <f>C46-D46</f>
        <v>0</v>
      </c>
      <c r="F46" s="8"/>
      <c r="G46" s="39"/>
      <c r="H46" s="8"/>
      <c r="I46" s="39"/>
      <c r="J46" s="84">
        <f t="shared" si="0"/>
        <v>0</v>
      </c>
      <c r="K46" s="9"/>
      <c r="L46" s="55"/>
    </row>
    <row r="47" spans="1:12" ht="10.5">
      <c r="A47" s="10"/>
      <c r="B47" s="27"/>
      <c r="C47" s="108"/>
      <c r="D47" s="89"/>
      <c r="E47" s="118"/>
      <c r="F47" s="5"/>
      <c r="G47" s="40"/>
      <c r="H47" s="5"/>
      <c r="I47" s="40"/>
      <c r="J47" s="86">
        <f t="shared" si="0"/>
        <v>0</v>
      </c>
      <c r="K47" s="27"/>
      <c r="L47" s="56"/>
    </row>
    <row r="48" spans="1:12" ht="10.5" customHeight="1">
      <c r="A48" s="10"/>
      <c r="B48" s="27"/>
      <c r="C48" s="110"/>
      <c r="D48" s="75"/>
      <c r="E48" s="120"/>
      <c r="F48" s="5"/>
      <c r="G48" s="33"/>
      <c r="H48" s="5"/>
      <c r="I48" s="33"/>
      <c r="J48" s="86">
        <f aca="true" t="shared" si="1" ref="J48:J79">F48-H48</f>
        <v>0</v>
      </c>
      <c r="K48" s="27"/>
      <c r="L48" s="56"/>
    </row>
    <row r="49" spans="1:12" ht="10.5">
      <c r="A49" s="10"/>
      <c r="B49" s="9" t="s">
        <v>19</v>
      </c>
      <c r="C49" s="107"/>
      <c r="D49" s="88">
        <f>SUM(F49:F51)+SUM(K49:K51)</f>
        <v>0</v>
      </c>
      <c r="E49" s="117">
        <f>C49-D49</f>
        <v>0</v>
      </c>
      <c r="F49" s="8"/>
      <c r="G49" s="39"/>
      <c r="H49" s="8"/>
      <c r="I49" s="39"/>
      <c r="J49" s="84">
        <f t="shared" si="1"/>
        <v>0</v>
      </c>
      <c r="K49" s="9"/>
      <c r="L49" s="55"/>
    </row>
    <row r="50" spans="1:12" ht="10.5">
      <c r="A50" s="10"/>
      <c r="B50" s="27"/>
      <c r="C50" s="108"/>
      <c r="D50" s="89"/>
      <c r="E50" s="118"/>
      <c r="F50" s="5"/>
      <c r="G50" s="33"/>
      <c r="H50" s="5"/>
      <c r="I50" s="33"/>
      <c r="J50" s="86">
        <f t="shared" si="1"/>
        <v>0</v>
      </c>
      <c r="K50" s="27"/>
      <c r="L50" s="56"/>
    </row>
    <row r="51" spans="1:12" ht="10.5" customHeight="1">
      <c r="A51" s="10"/>
      <c r="B51" s="16"/>
      <c r="C51" s="110"/>
      <c r="D51" s="75"/>
      <c r="E51" s="120"/>
      <c r="F51" s="19"/>
      <c r="G51" s="34"/>
      <c r="H51" s="19"/>
      <c r="I51" s="34"/>
      <c r="J51" s="86">
        <f t="shared" si="1"/>
        <v>0</v>
      </c>
      <c r="K51" s="16"/>
      <c r="L51" s="57"/>
    </row>
    <row r="52" spans="1:12" ht="10.5">
      <c r="A52" s="10"/>
      <c r="B52" s="27" t="s">
        <v>20</v>
      </c>
      <c r="C52" s="107"/>
      <c r="D52" s="88">
        <f>SUM(F52:F54)+SUM(K52:K54)</f>
        <v>0</v>
      </c>
      <c r="E52" s="117">
        <f>C52-D52</f>
        <v>0</v>
      </c>
      <c r="F52" s="5"/>
      <c r="G52" s="40"/>
      <c r="H52" s="5"/>
      <c r="I52" s="40"/>
      <c r="J52" s="84">
        <f t="shared" si="1"/>
        <v>0</v>
      </c>
      <c r="K52" s="27"/>
      <c r="L52" s="58"/>
    </row>
    <row r="53" spans="1:12" ht="10.5" customHeight="1">
      <c r="A53" s="10"/>
      <c r="B53" s="27"/>
      <c r="C53" s="109"/>
      <c r="D53" s="89"/>
      <c r="E53" s="118"/>
      <c r="F53" s="5"/>
      <c r="G53" s="33"/>
      <c r="H53" s="5"/>
      <c r="I53" s="33"/>
      <c r="J53" s="86">
        <f t="shared" si="1"/>
        <v>0</v>
      </c>
      <c r="K53" s="27"/>
      <c r="L53" s="56"/>
    </row>
    <row r="54" spans="1:12" ht="10.5" customHeight="1">
      <c r="A54" s="18"/>
      <c r="B54" s="16"/>
      <c r="C54" s="110"/>
      <c r="D54" s="75"/>
      <c r="E54" s="120"/>
      <c r="F54" s="19"/>
      <c r="G54" s="34"/>
      <c r="H54" s="19"/>
      <c r="I54" s="34"/>
      <c r="J54" s="82">
        <f t="shared" si="1"/>
        <v>0</v>
      </c>
      <c r="K54" s="16"/>
      <c r="L54" s="57"/>
    </row>
    <row r="55" spans="1:12" ht="10.5">
      <c r="A55" s="76" t="s">
        <v>21</v>
      </c>
      <c r="B55" s="77"/>
      <c r="C55" s="83">
        <f>SUM(C56:C67)</f>
        <v>0</v>
      </c>
      <c r="D55" s="83">
        <f>SUM(D56:D67)</f>
        <v>0</v>
      </c>
      <c r="E55" s="87">
        <f>C55-D55</f>
        <v>0</v>
      </c>
      <c r="F55" s="83">
        <f>SUM(F56:F67)</f>
        <v>0</v>
      </c>
      <c r="G55" s="32"/>
      <c r="H55" s="83">
        <f>SUM(H56:H67)</f>
        <v>0</v>
      </c>
      <c r="I55" s="32"/>
      <c r="J55" s="83">
        <f t="shared" si="1"/>
        <v>0</v>
      </c>
      <c r="K55" s="84">
        <f>SUM(K56:K67)</f>
        <v>0</v>
      </c>
      <c r="L55" s="32"/>
    </row>
    <row r="56" spans="1:12" ht="10.5">
      <c r="A56" s="26"/>
      <c r="B56" s="42" t="s">
        <v>35</v>
      </c>
      <c r="C56" s="107"/>
      <c r="D56" s="88">
        <f>SUM(F56:F59)+SUM(K56:K59)</f>
        <v>0</v>
      </c>
      <c r="E56" s="117">
        <f>C56-D56</f>
        <v>0</v>
      </c>
      <c r="F56" s="9"/>
      <c r="G56" s="37"/>
      <c r="H56" s="9"/>
      <c r="I56" s="37"/>
      <c r="J56" s="84">
        <f t="shared" si="1"/>
        <v>0</v>
      </c>
      <c r="K56" s="9"/>
      <c r="L56" s="55"/>
    </row>
    <row r="57" spans="1:12" ht="10.5" customHeight="1">
      <c r="A57" s="26"/>
      <c r="B57" s="43"/>
      <c r="C57" s="109"/>
      <c r="D57" s="74"/>
      <c r="E57" s="119"/>
      <c r="F57" s="27"/>
      <c r="G57" s="38"/>
      <c r="H57" s="27"/>
      <c r="I57" s="28"/>
      <c r="J57" s="86">
        <f t="shared" si="1"/>
        <v>0</v>
      </c>
      <c r="K57" s="27"/>
      <c r="L57" s="56"/>
    </row>
    <row r="58" spans="1:12" ht="10.5" customHeight="1">
      <c r="A58" s="26"/>
      <c r="B58" s="43"/>
      <c r="C58" s="109"/>
      <c r="D58" s="74"/>
      <c r="E58" s="119"/>
      <c r="F58" s="27"/>
      <c r="G58" s="28"/>
      <c r="H58" s="27"/>
      <c r="I58" s="28"/>
      <c r="J58" s="86">
        <f t="shared" si="1"/>
        <v>0</v>
      </c>
      <c r="K58" s="27"/>
      <c r="L58" s="56"/>
    </row>
    <row r="59" spans="1:12" ht="10.5" customHeight="1">
      <c r="A59" s="26"/>
      <c r="B59" s="44"/>
      <c r="C59" s="110"/>
      <c r="D59" s="75"/>
      <c r="E59" s="120"/>
      <c r="F59" s="16"/>
      <c r="G59" s="31"/>
      <c r="H59" s="16"/>
      <c r="I59" s="31"/>
      <c r="J59" s="82">
        <f t="shared" si="1"/>
        <v>0</v>
      </c>
      <c r="K59" s="16"/>
      <c r="L59" s="57"/>
    </row>
    <row r="60" spans="1:12" ht="10.5">
      <c r="A60" s="26"/>
      <c r="B60" s="43" t="s">
        <v>36</v>
      </c>
      <c r="C60" s="107"/>
      <c r="D60" s="88">
        <f>SUM(F60:F63)+SUM(K60:K63)</f>
        <v>0</v>
      </c>
      <c r="E60" s="117">
        <f>C60-D60</f>
        <v>0</v>
      </c>
      <c r="F60" s="27"/>
      <c r="G60" s="38"/>
      <c r="H60" s="27"/>
      <c r="I60" s="38"/>
      <c r="J60" s="84">
        <f t="shared" si="1"/>
        <v>0</v>
      </c>
      <c r="K60" s="27"/>
      <c r="L60" s="56"/>
    </row>
    <row r="61" spans="1:12" ht="10.5" customHeight="1">
      <c r="A61" s="26"/>
      <c r="B61" s="43"/>
      <c r="C61" s="109"/>
      <c r="D61" s="74"/>
      <c r="E61" s="119"/>
      <c r="F61" s="27"/>
      <c r="G61" s="28"/>
      <c r="H61" s="27"/>
      <c r="I61" s="28"/>
      <c r="J61" s="86">
        <f t="shared" si="1"/>
        <v>0</v>
      </c>
      <c r="K61" s="27"/>
      <c r="L61" s="56"/>
    </row>
    <row r="62" spans="1:12" ht="10.5" customHeight="1">
      <c r="A62" s="26"/>
      <c r="B62" s="43"/>
      <c r="C62" s="109"/>
      <c r="D62" s="74"/>
      <c r="E62" s="119"/>
      <c r="F62" s="27"/>
      <c r="G62" s="28"/>
      <c r="H62" s="27"/>
      <c r="I62" s="28"/>
      <c r="J62" s="86">
        <f t="shared" si="1"/>
        <v>0</v>
      </c>
      <c r="K62" s="27"/>
      <c r="L62" s="56"/>
    </row>
    <row r="63" spans="1:12" ht="10.5" customHeight="1">
      <c r="A63" s="26"/>
      <c r="B63" s="44"/>
      <c r="C63" s="110"/>
      <c r="D63" s="75"/>
      <c r="E63" s="120"/>
      <c r="F63" s="27"/>
      <c r="G63" s="28"/>
      <c r="H63" s="27"/>
      <c r="I63" s="28"/>
      <c r="J63" s="82">
        <f t="shared" si="1"/>
        <v>0</v>
      </c>
      <c r="K63" s="27"/>
      <c r="L63" s="56"/>
    </row>
    <row r="64" spans="1:12" ht="10.5">
      <c r="A64" s="26"/>
      <c r="B64" s="27" t="s">
        <v>20</v>
      </c>
      <c r="C64" s="107"/>
      <c r="D64" s="88">
        <f>SUM(F64:F67)+SUM(K64:K67)</f>
        <v>0</v>
      </c>
      <c r="E64" s="117">
        <f>C64-D64</f>
        <v>0</v>
      </c>
      <c r="F64" s="9"/>
      <c r="G64" s="41"/>
      <c r="H64" s="9"/>
      <c r="I64" s="37"/>
      <c r="J64" s="84">
        <f t="shared" si="1"/>
        <v>0</v>
      </c>
      <c r="K64" s="9"/>
      <c r="L64" s="55"/>
    </row>
    <row r="65" spans="1:12" ht="10.5" customHeight="1">
      <c r="A65" s="26"/>
      <c r="B65" s="43"/>
      <c r="C65" s="109"/>
      <c r="D65" s="74"/>
      <c r="E65" s="119"/>
      <c r="F65" s="27"/>
      <c r="G65" s="28"/>
      <c r="H65" s="27"/>
      <c r="I65" s="28"/>
      <c r="J65" s="86">
        <f t="shared" si="1"/>
        <v>0</v>
      </c>
      <c r="K65" s="27"/>
      <c r="L65" s="56"/>
    </row>
    <row r="66" spans="1:12" ht="10.5" customHeight="1">
      <c r="A66" s="26"/>
      <c r="B66" s="43"/>
      <c r="C66" s="109"/>
      <c r="D66" s="74"/>
      <c r="E66" s="119"/>
      <c r="F66" s="27"/>
      <c r="G66" s="28"/>
      <c r="H66" s="27"/>
      <c r="I66" s="28"/>
      <c r="J66" s="86">
        <f t="shared" si="1"/>
        <v>0</v>
      </c>
      <c r="K66" s="27"/>
      <c r="L66" s="56"/>
    </row>
    <row r="67" spans="1:12" ht="10.5" customHeight="1">
      <c r="A67" s="29"/>
      <c r="B67" s="44"/>
      <c r="C67" s="110"/>
      <c r="D67" s="75"/>
      <c r="E67" s="120"/>
      <c r="F67" s="16"/>
      <c r="G67" s="31"/>
      <c r="H67" s="16"/>
      <c r="I67" s="31"/>
      <c r="J67" s="86">
        <f t="shared" si="1"/>
        <v>0</v>
      </c>
      <c r="K67" s="16"/>
      <c r="L67" s="57"/>
    </row>
    <row r="68" spans="1:12" ht="10.5">
      <c r="A68" s="127" t="s">
        <v>53</v>
      </c>
      <c r="B68" s="127"/>
      <c r="C68" s="107"/>
      <c r="D68" s="88">
        <f>SUM(F68:F70)+SUM(K68:K70)</f>
        <v>0</v>
      </c>
      <c r="E68" s="117">
        <f>C68-D68</f>
        <v>0</v>
      </c>
      <c r="F68" s="5"/>
      <c r="G68" s="40"/>
      <c r="H68" s="5"/>
      <c r="I68" s="63"/>
      <c r="J68" s="84">
        <f t="shared" si="1"/>
        <v>0</v>
      </c>
      <c r="K68" s="11"/>
      <c r="L68" s="56"/>
    </row>
    <row r="69" spans="1:12" ht="10.5">
      <c r="A69" s="26"/>
      <c r="B69" s="35"/>
      <c r="C69" s="108"/>
      <c r="D69" s="89"/>
      <c r="E69" s="118"/>
      <c r="F69" s="5"/>
      <c r="G69" s="40"/>
      <c r="H69" s="5"/>
      <c r="I69" s="40"/>
      <c r="J69" s="86">
        <f t="shared" si="1"/>
        <v>0</v>
      </c>
      <c r="K69" s="11"/>
      <c r="L69" s="56"/>
    </row>
    <row r="70" spans="1:12" ht="10.5" customHeight="1">
      <c r="A70" s="18"/>
      <c r="B70" s="20"/>
      <c r="C70" s="110"/>
      <c r="D70" s="75"/>
      <c r="E70" s="120"/>
      <c r="F70" s="19"/>
      <c r="G70" s="34"/>
      <c r="H70" s="19"/>
      <c r="I70" s="65"/>
      <c r="J70" s="82">
        <f t="shared" si="1"/>
        <v>0</v>
      </c>
      <c r="K70" s="20"/>
      <c r="L70" s="57"/>
    </row>
    <row r="71" spans="1:12" ht="10.5" customHeight="1">
      <c r="A71" s="125" t="s">
        <v>22</v>
      </c>
      <c r="B71" s="126"/>
      <c r="C71" s="84">
        <f>SUM(C72:C80)</f>
        <v>0</v>
      </c>
      <c r="D71" s="84">
        <f>SUM(D72:D80)</f>
        <v>0</v>
      </c>
      <c r="E71" s="87">
        <f>C71-D71</f>
        <v>0</v>
      </c>
      <c r="F71" s="84">
        <f>SUM(F72:F80)</f>
        <v>0</v>
      </c>
      <c r="G71" s="32"/>
      <c r="H71" s="84">
        <f>SUM(H72:H80)</f>
        <v>0</v>
      </c>
      <c r="I71" s="32"/>
      <c r="J71" s="86">
        <f t="shared" si="1"/>
        <v>0</v>
      </c>
      <c r="K71" s="84">
        <f>SUM(K72:K80)</f>
        <v>0</v>
      </c>
      <c r="L71" s="32"/>
    </row>
    <row r="72" spans="1:12" ht="10.5">
      <c r="A72" s="10"/>
      <c r="B72" s="9" t="s">
        <v>23</v>
      </c>
      <c r="C72" s="107"/>
      <c r="D72" s="88">
        <f>SUM(F72:F74)+SUM(K72:K74)</f>
        <v>0</v>
      </c>
      <c r="E72" s="117">
        <f>C72-D72</f>
        <v>0</v>
      </c>
      <c r="F72" s="8"/>
      <c r="G72" s="32"/>
      <c r="H72" s="8"/>
      <c r="I72" s="66"/>
      <c r="J72" s="84">
        <f t="shared" si="1"/>
        <v>0</v>
      </c>
      <c r="K72" s="21"/>
      <c r="L72" s="55"/>
    </row>
    <row r="73" spans="1:12" ht="10.5">
      <c r="A73" s="10"/>
      <c r="B73" s="27"/>
      <c r="C73" s="108"/>
      <c r="D73" s="89"/>
      <c r="E73" s="118"/>
      <c r="F73" s="5"/>
      <c r="G73" s="33"/>
      <c r="H73" s="5"/>
      <c r="I73" s="64"/>
      <c r="J73" s="86">
        <f t="shared" si="1"/>
        <v>0</v>
      </c>
      <c r="K73" s="11"/>
      <c r="L73" s="56"/>
    </row>
    <row r="74" spans="1:12" ht="10.5" customHeight="1">
      <c r="A74" s="10"/>
      <c r="B74" s="27"/>
      <c r="C74" s="110"/>
      <c r="D74" s="75"/>
      <c r="E74" s="120"/>
      <c r="F74" s="5"/>
      <c r="G74" s="33"/>
      <c r="H74" s="5"/>
      <c r="I74" s="64"/>
      <c r="J74" s="82">
        <f t="shared" si="1"/>
        <v>0</v>
      </c>
      <c r="K74" s="11"/>
      <c r="L74" s="56"/>
    </row>
    <row r="75" spans="1:12" ht="10.5">
      <c r="A75" s="10"/>
      <c r="B75" s="9" t="s">
        <v>24</v>
      </c>
      <c r="C75" s="107"/>
      <c r="D75" s="88">
        <f>SUM(F75:F77)+SUM(K75:K77)</f>
        <v>0</v>
      </c>
      <c r="E75" s="117">
        <f>C75-D75</f>
        <v>0</v>
      </c>
      <c r="F75" s="8"/>
      <c r="G75" s="39"/>
      <c r="H75" s="8"/>
      <c r="I75" s="62"/>
      <c r="J75" s="84">
        <f t="shared" si="1"/>
        <v>0</v>
      </c>
      <c r="K75" s="21"/>
      <c r="L75" s="55"/>
    </row>
    <row r="76" spans="1:12" ht="10.5" customHeight="1">
      <c r="A76" s="10"/>
      <c r="B76" s="27"/>
      <c r="C76" s="108"/>
      <c r="D76" s="89"/>
      <c r="E76" s="119"/>
      <c r="F76" s="5"/>
      <c r="G76" s="33"/>
      <c r="H76" s="5"/>
      <c r="I76" s="64"/>
      <c r="J76" s="86">
        <f t="shared" si="1"/>
        <v>0</v>
      </c>
      <c r="K76" s="11"/>
      <c r="L76" s="56"/>
    </row>
    <row r="77" spans="1:12" ht="10.5" customHeight="1">
      <c r="A77" s="10"/>
      <c r="B77" s="16"/>
      <c r="C77" s="110"/>
      <c r="D77" s="75"/>
      <c r="E77" s="120"/>
      <c r="F77" s="19"/>
      <c r="G77" s="34"/>
      <c r="H77" s="19"/>
      <c r="I77" s="65"/>
      <c r="J77" s="82">
        <f t="shared" si="1"/>
        <v>0</v>
      </c>
      <c r="K77" s="20"/>
      <c r="L77" s="57"/>
    </row>
    <row r="78" spans="1:12" ht="10.5">
      <c r="A78" s="10"/>
      <c r="B78" s="27" t="s">
        <v>29</v>
      </c>
      <c r="C78" s="107"/>
      <c r="D78" s="88">
        <f>SUM(F78:F80)+SUM(K78:K80)</f>
        <v>0</v>
      </c>
      <c r="E78" s="117">
        <f>C78-D78</f>
        <v>0</v>
      </c>
      <c r="F78" s="5"/>
      <c r="G78" s="40"/>
      <c r="H78" s="5"/>
      <c r="I78" s="63"/>
      <c r="J78" s="84">
        <f t="shared" si="1"/>
        <v>0</v>
      </c>
      <c r="K78" s="11"/>
      <c r="L78" s="56"/>
    </row>
    <row r="79" spans="1:12" ht="10.5">
      <c r="A79" s="10"/>
      <c r="B79" s="27"/>
      <c r="C79" s="108"/>
      <c r="D79" s="89"/>
      <c r="E79" s="118"/>
      <c r="F79" s="5"/>
      <c r="G79" s="33"/>
      <c r="H79" s="5"/>
      <c r="I79" s="64"/>
      <c r="J79" s="86">
        <f t="shared" si="1"/>
        <v>0</v>
      </c>
      <c r="K79" s="11"/>
      <c r="L79" s="56"/>
    </row>
    <row r="80" spans="1:12" ht="10.5" customHeight="1">
      <c r="A80" s="18"/>
      <c r="B80" s="16"/>
      <c r="C80" s="110"/>
      <c r="D80" s="75"/>
      <c r="E80" s="120"/>
      <c r="F80" s="19"/>
      <c r="G80" s="34"/>
      <c r="H80" s="19"/>
      <c r="I80" s="65"/>
      <c r="J80" s="82">
        <f aca="true" t="shared" si="2" ref="J80:J102">F80-H80</f>
        <v>0</v>
      </c>
      <c r="K80" s="20"/>
      <c r="L80" s="57"/>
    </row>
    <row r="81" spans="1:12" ht="10.5" customHeight="1">
      <c r="A81" s="125" t="s">
        <v>25</v>
      </c>
      <c r="B81" s="126"/>
      <c r="C81" s="86">
        <f>SUM(C82:C89)</f>
        <v>0</v>
      </c>
      <c r="D81" s="86">
        <f>SUM(D82:D89)</f>
        <v>0</v>
      </c>
      <c r="E81" s="87">
        <f>C81-D81</f>
        <v>0</v>
      </c>
      <c r="F81" s="86">
        <f>SUM(F82:F89)</f>
        <v>0</v>
      </c>
      <c r="G81" s="33"/>
      <c r="H81" s="86">
        <f>SUM(H82:H89)</f>
        <v>0</v>
      </c>
      <c r="I81" s="33"/>
      <c r="J81" s="86">
        <f t="shared" si="2"/>
        <v>0</v>
      </c>
      <c r="K81" s="86">
        <f>SUM(K82:K89)</f>
        <v>0</v>
      </c>
      <c r="L81" s="33"/>
    </row>
    <row r="82" spans="1:12" ht="10.5">
      <c r="A82" s="10"/>
      <c r="B82" s="9" t="s">
        <v>131</v>
      </c>
      <c r="C82" s="107"/>
      <c r="D82" s="88">
        <f>SUM(F82:F85)+SUM(K82:K85)</f>
        <v>0</v>
      </c>
      <c r="E82" s="117">
        <f>C82-D82</f>
        <v>0</v>
      </c>
      <c r="F82" s="8"/>
      <c r="G82" s="39"/>
      <c r="H82" s="8"/>
      <c r="I82" s="39"/>
      <c r="J82" s="84">
        <f t="shared" si="2"/>
        <v>0</v>
      </c>
      <c r="K82" s="9"/>
      <c r="L82" s="55"/>
    </row>
    <row r="83" spans="1:12" ht="10.5">
      <c r="A83" s="10"/>
      <c r="B83" s="27"/>
      <c r="C83" s="108"/>
      <c r="D83" s="89"/>
      <c r="E83" s="118"/>
      <c r="F83" s="5"/>
      <c r="G83" s="40"/>
      <c r="H83" s="5"/>
      <c r="I83" s="40"/>
      <c r="J83" s="91">
        <f t="shared" si="2"/>
        <v>0</v>
      </c>
      <c r="K83" s="27"/>
      <c r="L83" s="56"/>
    </row>
    <row r="84" spans="1:12" ht="10.5">
      <c r="A84" s="10"/>
      <c r="B84" s="27"/>
      <c r="C84" s="108"/>
      <c r="D84" s="89"/>
      <c r="E84" s="119"/>
      <c r="F84" s="5"/>
      <c r="G84" s="33"/>
      <c r="H84" s="5"/>
      <c r="I84" s="33"/>
      <c r="J84" s="91">
        <f t="shared" si="2"/>
        <v>0</v>
      </c>
      <c r="K84" s="27"/>
      <c r="L84" s="56"/>
    </row>
    <row r="85" spans="1:12" ht="10.5" customHeight="1">
      <c r="A85" s="10"/>
      <c r="B85" s="27"/>
      <c r="C85" s="110"/>
      <c r="D85" s="75"/>
      <c r="E85" s="120"/>
      <c r="F85" s="5"/>
      <c r="G85" s="33"/>
      <c r="H85" s="5"/>
      <c r="I85" s="33"/>
      <c r="J85" s="91">
        <f t="shared" si="2"/>
        <v>0</v>
      </c>
      <c r="K85" s="27"/>
      <c r="L85" s="56"/>
    </row>
    <row r="86" spans="1:12" ht="10.5">
      <c r="A86" s="10"/>
      <c r="B86" s="9" t="s">
        <v>37</v>
      </c>
      <c r="C86" s="107"/>
      <c r="D86" s="88">
        <f>SUM(F86:F89)+SUM(K86:K89)</f>
        <v>0</v>
      </c>
      <c r="E86" s="117">
        <f>C86-D86</f>
        <v>0</v>
      </c>
      <c r="F86" s="8"/>
      <c r="G86" s="39"/>
      <c r="H86" s="8"/>
      <c r="I86" s="39"/>
      <c r="J86" s="84">
        <f t="shared" si="2"/>
        <v>0</v>
      </c>
      <c r="K86" s="9"/>
      <c r="L86" s="55"/>
    </row>
    <row r="87" spans="1:12" ht="10.5">
      <c r="A87" s="10"/>
      <c r="B87" s="27"/>
      <c r="C87" s="108"/>
      <c r="D87" s="89"/>
      <c r="E87" s="118"/>
      <c r="F87" s="5"/>
      <c r="G87" s="33"/>
      <c r="H87" s="5"/>
      <c r="I87" s="33"/>
      <c r="J87" s="91">
        <f t="shared" si="2"/>
        <v>0</v>
      </c>
      <c r="K87" s="27"/>
      <c r="L87" s="56"/>
    </row>
    <row r="88" spans="1:12" ht="10.5">
      <c r="A88" s="10"/>
      <c r="B88" s="27"/>
      <c r="C88" s="108"/>
      <c r="D88" s="89"/>
      <c r="E88" s="119"/>
      <c r="F88" s="5"/>
      <c r="G88" s="33"/>
      <c r="H88" s="5"/>
      <c r="I88" s="33"/>
      <c r="J88" s="91">
        <f t="shared" si="2"/>
        <v>0</v>
      </c>
      <c r="K88" s="27"/>
      <c r="L88" s="56"/>
    </row>
    <row r="89" spans="1:12" ht="10.5" customHeight="1">
      <c r="A89" s="16"/>
      <c r="B89" s="16"/>
      <c r="C89" s="110"/>
      <c r="D89" s="75"/>
      <c r="E89" s="120"/>
      <c r="F89" s="19"/>
      <c r="G89" s="34"/>
      <c r="H89" s="19"/>
      <c r="I89" s="34"/>
      <c r="J89" s="91">
        <f t="shared" si="2"/>
        <v>0</v>
      </c>
      <c r="K89" s="16"/>
      <c r="L89" s="57"/>
    </row>
    <row r="90" spans="1:12" ht="10.5" customHeight="1">
      <c r="A90" s="76" t="s">
        <v>26</v>
      </c>
      <c r="B90" s="104"/>
      <c r="C90" s="80">
        <f>SUM(C91:C94)</f>
        <v>0</v>
      </c>
      <c r="D90" s="83">
        <f>SUM(D91:D94)</f>
        <v>0</v>
      </c>
      <c r="E90" s="81">
        <f>C90-D90</f>
        <v>0</v>
      </c>
      <c r="F90" s="90">
        <f>SUM(F91:F94)</f>
        <v>0</v>
      </c>
      <c r="G90" s="69"/>
      <c r="H90" s="90">
        <f>SUM(H91:H94)</f>
        <v>0</v>
      </c>
      <c r="I90" s="70"/>
      <c r="J90" s="80">
        <f t="shared" si="2"/>
        <v>0</v>
      </c>
      <c r="K90" s="95">
        <f>SUM(K91:K92)</f>
        <v>0</v>
      </c>
      <c r="L90" s="61"/>
    </row>
    <row r="91" spans="1:12" ht="10.5">
      <c r="A91" s="68"/>
      <c r="B91" s="9" t="s">
        <v>132</v>
      </c>
      <c r="C91" s="107"/>
      <c r="D91" s="88">
        <f>SUM(F91:F92)+SUM(K91:K92)</f>
        <v>0</v>
      </c>
      <c r="E91" s="117">
        <f>C91-D91</f>
        <v>0</v>
      </c>
      <c r="F91" s="7"/>
      <c r="G91" s="39"/>
      <c r="H91" s="7"/>
      <c r="I91" s="39"/>
      <c r="J91" s="86">
        <f t="shared" si="2"/>
        <v>0</v>
      </c>
      <c r="K91" s="21"/>
      <c r="L91" s="55"/>
    </row>
    <row r="92" spans="1:12" ht="10.5" customHeight="1">
      <c r="A92" s="26"/>
      <c r="B92" s="16"/>
      <c r="C92" s="138"/>
      <c r="D92" s="129"/>
      <c r="E92" s="129"/>
      <c r="F92" s="19"/>
      <c r="G92" s="50"/>
      <c r="H92" s="19"/>
      <c r="I92" s="67"/>
      <c r="J92" s="82">
        <f t="shared" si="2"/>
        <v>0</v>
      </c>
      <c r="K92" s="20"/>
      <c r="L92" s="57"/>
    </row>
    <row r="93" spans="1:12" ht="10.5" customHeight="1">
      <c r="A93" s="26"/>
      <c r="B93" s="27" t="s">
        <v>112</v>
      </c>
      <c r="C93" s="140"/>
      <c r="D93" s="88">
        <f>SUM(F93:F94)+SUM(K93:K94)</f>
        <v>0</v>
      </c>
      <c r="E93" s="117">
        <f>C93-D93</f>
        <v>0</v>
      </c>
      <c r="F93" s="5"/>
      <c r="G93" s="33"/>
      <c r="H93" s="5"/>
      <c r="I93" s="64"/>
      <c r="J93" s="86">
        <f t="shared" si="2"/>
        <v>0</v>
      </c>
      <c r="K93" s="11"/>
      <c r="L93" s="56"/>
    </row>
    <row r="94" spans="1:12" ht="10.5" customHeight="1">
      <c r="A94" s="18"/>
      <c r="B94" s="16"/>
      <c r="C94" s="141"/>
      <c r="D94" s="129"/>
      <c r="E94" s="129"/>
      <c r="F94" s="19"/>
      <c r="G94" s="34"/>
      <c r="H94" s="19"/>
      <c r="I94" s="65"/>
      <c r="J94" s="82">
        <f t="shared" si="2"/>
        <v>0</v>
      </c>
      <c r="K94" s="20"/>
      <c r="L94" s="57"/>
    </row>
    <row r="95" spans="1:12" ht="10.5" customHeight="1">
      <c r="A95" s="76" t="s">
        <v>133</v>
      </c>
      <c r="B95" s="77"/>
      <c r="C95" s="107"/>
      <c r="D95" s="88">
        <f>SUM(F95:F97)+SUM(K95:K97)</f>
        <v>0</v>
      </c>
      <c r="E95" s="117">
        <f>C95-D95</f>
        <v>0</v>
      </c>
      <c r="F95" s="7"/>
      <c r="G95" s="39"/>
      <c r="H95" s="8"/>
      <c r="I95" s="39"/>
      <c r="J95" s="86">
        <f t="shared" si="2"/>
        <v>0</v>
      </c>
      <c r="K95" s="27"/>
      <c r="L95" s="56"/>
    </row>
    <row r="96" spans="1:12" ht="10.5" customHeight="1">
      <c r="A96" s="26"/>
      <c r="B96" s="35"/>
      <c r="C96" s="108"/>
      <c r="D96" s="89"/>
      <c r="E96" s="118"/>
      <c r="F96" s="10"/>
      <c r="G96" s="40"/>
      <c r="H96" s="5"/>
      <c r="I96" s="40"/>
      <c r="J96" s="91">
        <f t="shared" si="2"/>
        <v>0</v>
      </c>
      <c r="K96" s="27"/>
      <c r="L96" s="56"/>
    </row>
    <row r="97" spans="1:12" ht="10.5" customHeight="1">
      <c r="A97" s="18"/>
      <c r="B97" s="20"/>
      <c r="C97" s="110"/>
      <c r="D97" s="75"/>
      <c r="E97" s="120"/>
      <c r="F97" s="18"/>
      <c r="G97" s="50"/>
      <c r="H97" s="19"/>
      <c r="I97" s="50"/>
      <c r="J97" s="94">
        <f t="shared" si="2"/>
        <v>0</v>
      </c>
      <c r="K97" s="16"/>
      <c r="L97" s="57"/>
    </row>
    <row r="98" spans="1:12" ht="10.5">
      <c r="A98" s="127" t="s">
        <v>30</v>
      </c>
      <c r="B98" s="127"/>
      <c r="C98" s="83">
        <f>SUM(C99:C102)</f>
        <v>0</v>
      </c>
      <c r="D98" s="83">
        <f>SUM(D99:D102)</f>
        <v>0</v>
      </c>
      <c r="E98" s="87">
        <f>C98-D98</f>
        <v>0</v>
      </c>
      <c r="F98" s="91">
        <f>SUM(F99:F102)</f>
        <v>0</v>
      </c>
      <c r="G98" s="40"/>
      <c r="H98" s="91">
        <f>SUM(H99:H102)</f>
        <v>0</v>
      </c>
      <c r="I98" s="40"/>
      <c r="J98" s="84">
        <f t="shared" si="2"/>
        <v>0</v>
      </c>
      <c r="K98" s="86">
        <f>SUM(K99:K102)</f>
        <v>0</v>
      </c>
      <c r="L98" s="56"/>
    </row>
    <row r="99" spans="1:12" ht="10.5">
      <c r="A99" s="26"/>
      <c r="B99" s="9" t="s">
        <v>70</v>
      </c>
      <c r="C99" s="107"/>
      <c r="D99" s="88">
        <f>SUM(F99:F100)+SUM(K99:K100)</f>
        <v>0</v>
      </c>
      <c r="E99" s="117">
        <f>C99-D99</f>
        <v>0</v>
      </c>
      <c r="F99" s="8"/>
      <c r="G99" s="39"/>
      <c r="H99" s="8"/>
      <c r="I99" s="62"/>
      <c r="J99" s="84">
        <f t="shared" si="2"/>
        <v>0</v>
      </c>
      <c r="K99" s="21"/>
      <c r="L99" s="55"/>
    </row>
    <row r="100" spans="1:12" ht="10.5">
      <c r="A100" s="26"/>
      <c r="B100" s="54"/>
      <c r="C100" s="138"/>
      <c r="D100" s="129"/>
      <c r="E100" s="129"/>
      <c r="F100" s="19"/>
      <c r="G100" s="50"/>
      <c r="H100" s="19"/>
      <c r="I100" s="67"/>
      <c r="J100" s="86">
        <f t="shared" si="2"/>
        <v>0</v>
      </c>
      <c r="K100" s="20"/>
      <c r="L100" s="57"/>
    </row>
    <row r="101" spans="1:12" ht="10.5">
      <c r="A101" s="26"/>
      <c r="B101" s="27" t="s">
        <v>71</v>
      </c>
      <c r="C101" s="107"/>
      <c r="D101" s="88">
        <f>SUM(F101:F102)+SUM(K101:K102)</f>
        <v>0</v>
      </c>
      <c r="E101" s="117">
        <f>C101-D101</f>
        <v>0</v>
      </c>
      <c r="F101" s="5"/>
      <c r="G101" s="40"/>
      <c r="H101" s="5"/>
      <c r="I101" s="63"/>
      <c r="J101" s="84">
        <f t="shared" si="2"/>
        <v>0</v>
      </c>
      <c r="K101" s="11"/>
      <c r="L101" s="56"/>
    </row>
    <row r="102" spans="1:12" ht="10.5" customHeight="1">
      <c r="A102" s="18"/>
      <c r="B102" s="16"/>
      <c r="C102" s="138"/>
      <c r="D102" s="129"/>
      <c r="E102" s="129"/>
      <c r="F102" s="19"/>
      <c r="G102" s="34"/>
      <c r="H102" s="19"/>
      <c r="I102" s="65"/>
      <c r="J102" s="82">
        <f t="shared" si="2"/>
        <v>0</v>
      </c>
      <c r="K102" s="20"/>
      <c r="L102" s="57"/>
    </row>
    <row r="103" spans="1:12" ht="11.25" thickBot="1">
      <c r="A103" s="139" t="s">
        <v>27</v>
      </c>
      <c r="B103" s="139"/>
      <c r="C103" s="80">
        <f>SUM(C16:C102)-C28-C45-C55-C71-C81-C90-C98</f>
        <v>0</v>
      </c>
      <c r="D103" s="80">
        <f>SUM(D16:D102)-D28-D45-D55-D71-D81-D90-D98</f>
        <v>0</v>
      </c>
      <c r="E103" s="81">
        <f>C103-D103</f>
        <v>0</v>
      </c>
      <c r="F103" s="80">
        <f>SUM(F16:F102)-F28-F45-F55-F71-F81-F90-F98</f>
        <v>0</v>
      </c>
      <c r="G103" s="13"/>
      <c r="H103" s="80">
        <f>SUM(H16:H102)-H28-H45-H55-H71-H81-H90-H98</f>
        <v>0</v>
      </c>
      <c r="I103" s="13"/>
      <c r="J103" s="82">
        <f>F103-H103</f>
        <v>0</v>
      </c>
      <c r="K103" s="80">
        <f>SUM(K16:K102)-K28-K45-K55-K71-K81-K90-K98</f>
        <v>0</v>
      </c>
      <c r="L103" s="59"/>
    </row>
    <row r="104" spans="7:12" ht="11.25" thickBot="1">
      <c r="G104" s="6" t="s">
        <v>134</v>
      </c>
      <c r="H104" s="92">
        <f>H103</f>
        <v>0</v>
      </c>
      <c r="I104" s="72" t="s">
        <v>135</v>
      </c>
      <c r="L104" s="60"/>
    </row>
    <row r="105" ht="6" customHeight="1">
      <c r="L105" s="60"/>
    </row>
    <row r="106" spans="1:12" ht="11.25" customHeight="1">
      <c r="A106" s="136"/>
      <c r="B106" s="137"/>
      <c r="C106" s="78"/>
      <c r="D106" s="78"/>
      <c r="E106" s="78"/>
      <c r="F106" s="5"/>
      <c r="G106" s="96" t="s">
        <v>120</v>
      </c>
      <c r="H106" s="97"/>
      <c r="I106" s="98"/>
      <c r="J106" s="93" t="e">
        <f>(H55+SUM(H68:H70))/H103</f>
        <v>#DIV/0!</v>
      </c>
      <c r="K106" s="73" t="s">
        <v>127</v>
      </c>
      <c r="L106" s="28"/>
    </row>
    <row r="107" ht="10.5">
      <c r="L107" s="60"/>
    </row>
    <row r="108" ht="10.5">
      <c r="L108" s="60"/>
    </row>
    <row r="109" ht="10.5">
      <c r="L109" s="60"/>
    </row>
    <row r="110" ht="10.5">
      <c r="L110" s="60"/>
    </row>
    <row r="111" ht="10.5">
      <c r="L111" s="60"/>
    </row>
    <row r="112" ht="10.5">
      <c r="L112" s="60"/>
    </row>
    <row r="113" ht="10.5">
      <c r="L113" s="60"/>
    </row>
    <row r="114" ht="10.5">
      <c r="L114" s="60"/>
    </row>
    <row r="115" ht="10.5">
      <c r="L115" s="60"/>
    </row>
    <row r="116" ht="10.5">
      <c r="L116" s="60"/>
    </row>
    <row r="117" ht="10.5">
      <c r="L117" s="60"/>
    </row>
    <row r="118" ht="10.5">
      <c r="L118" s="60"/>
    </row>
    <row r="119" ht="10.5">
      <c r="L119" s="60"/>
    </row>
    <row r="120" ht="10.5">
      <c r="L120" s="60"/>
    </row>
    <row r="121" ht="10.5">
      <c r="L121" s="60"/>
    </row>
    <row r="122" ht="10.5">
      <c r="L122" s="60"/>
    </row>
    <row r="123" ht="10.5">
      <c r="L123" s="60"/>
    </row>
    <row r="124" ht="10.5">
      <c r="L124" s="60"/>
    </row>
    <row r="125" ht="10.5">
      <c r="L125" s="60"/>
    </row>
    <row r="126" ht="10.5">
      <c r="L126" s="60"/>
    </row>
    <row r="127" ht="10.5">
      <c r="L127" s="60"/>
    </row>
    <row r="128" ht="10.5">
      <c r="L128" s="60"/>
    </row>
    <row r="129" ht="10.5">
      <c r="L129" s="60"/>
    </row>
    <row r="130" ht="10.5">
      <c r="L130" s="60"/>
    </row>
    <row r="131" ht="10.5">
      <c r="L131" s="60"/>
    </row>
    <row r="132" ht="10.5">
      <c r="L132" s="60"/>
    </row>
    <row r="133" ht="10.5">
      <c r="L133" s="60"/>
    </row>
    <row r="134" ht="10.5">
      <c r="L134" s="60"/>
    </row>
    <row r="135" ht="10.5">
      <c r="L135" s="60"/>
    </row>
    <row r="136" ht="10.5">
      <c r="L136" s="60"/>
    </row>
    <row r="137" ht="10.5">
      <c r="L137" s="60"/>
    </row>
    <row r="138" ht="10.5">
      <c r="L138" s="60"/>
    </row>
    <row r="139" ht="10.5">
      <c r="L139" s="60"/>
    </row>
    <row r="140" ht="10.5">
      <c r="L140" s="60"/>
    </row>
    <row r="141" ht="10.5">
      <c r="L141" s="60"/>
    </row>
    <row r="142" ht="10.5">
      <c r="L142" s="60"/>
    </row>
    <row r="143" ht="10.5">
      <c r="L143" s="60"/>
    </row>
    <row r="144" ht="10.5">
      <c r="L144" s="60"/>
    </row>
    <row r="145" ht="10.5">
      <c r="L145" s="60"/>
    </row>
    <row r="146" ht="10.5">
      <c r="L146" s="60"/>
    </row>
    <row r="147" ht="10.5">
      <c r="L147" s="60"/>
    </row>
    <row r="148" ht="10.5">
      <c r="L148" s="60"/>
    </row>
    <row r="149" ht="10.5">
      <c r="L149" s="60"/>
    </row>
    <row r="150" ht="10.5">
      <c r="L150" s="60"/>
    </row>
    <row r="151" ht="10.5">
      <c r="L151" s="60"/>
    </row>
    <row r="152" ht="10.5">
      <c r="L152" s="60"/>
    </row>
    <row r="153" ht="10.5">
      <c r="L153" s="60"/>
    </row>
    <row r="154" ht="10.5">
      <c r="L154" s="60"/>
    </row>
    <row r="155" ht="10.5">
      <c r="L155" s="60"/>
    </row>
    <row r="156" ht="10.5">
      <c r="L156" s="60"/>
    </row>
    <row r="157" ht="10.5">
      <c r="L157" s="60"/>
    </row>
    <row r="158" ht="10.5">
      <c r="L158" s="60"/>
    </row>
    <row r="159" ht="10.5">
      <c r="L159" s="60"/>
    </row>
    <row r="160" ht="10.5">
      <c r="L160" s="60"/>
    </row>
    <row r="161" ht="10.5">
      <c r="L161" s="60"/>
    </row>
    <row r="162" ht="10.5">
      <c r="L162" s="60"/>
    </row>
    <row r="163" ht="10.5">
      <c r="L163" s="60"/>
    </row>
    <row r="164" ht="10.5">
      <c r="L164" s="60"/>
    </row>
    <row r="165" ht="10.5">
      <c r="L165" s="60"/>
    </row>
    <row r="166" ht="10.5">
      <c r="L166" s="60"/>
    </row>
    <row r="167" ht="10.5">
      <c r="L167" s="60"/>
    </row>
    <row r="168" ht="10.5">
      <c r="L168" s="60"/>
    </row>
    <row r="169" ht="10.5">
      <c r="L169" s="60"/>
    </row>
    <row r="170" ht="10.5">
      <c r="L170" s="60"/>
    </row>
    <row r="171" ht="10.5">
      <c r="L171" s="60"/>
    </row>
    <row r="172" ht="10.5">
      <c r="L172" s="60"/>
    </row>
    <row r="173" ht="10.5">
      <c r="L173" s="60"/>
    </row>
    <row r="174" ht="10.5">
      <c r="L174" s="60"/>
    </row>
    <row r="175" ht="10.5">
      <c r="L175" s="60"/>
    </row>
    <row r="176" ht="10.5">
      <c r="L176" s="60"/>
    </row>
    <row r="177" ht="10.5">
      <c r="L177" s="60"/>
    </row>
    <row r="178" ht="10.5">
      <c r="L178" s="60"/>
    </row>
    <row r="179" ht="10.5">
      <c r="L179" s="60"/>
    </row>
    <row r="180" ht="10.5">
      <c r="L180" s="60"/>
    </row>
    <row r="181" ht="10.5">
      <c r="L181" s="60"/>
    </row>
    <row r="182" ht="10.5">
      <c r="L182" s="60"/>
    </row>
    <row r="183" ht="10.5">
      <c r="L183" s="60"/>
    </row>
    <row r="184" ht="10.5">
      <c r="L184" s="60"/>
    </row>
    <row r="185" ht="10.5">
      <c r="L185" s="60"/>
    </row>
    <row r="186" ht="10.5">
      <c r="L186" s="60"/>
    </row>
    <row r="187" ht="10.5">
      <c r="L187" s="60"/>
    </row>
    <row r="188" ht="10.5">
      <c r="L188" s="60"/>
    </row>
    <row r="189" ht="10.5">
      <c r="L189" s="60"/>
    </row>
    <row r="190" ht="10.5">
      <c r="L190" s="60"/>
    </row>
    <row r="191" ht="10.5">
      <c r="L191" s="60"/>
    </row>
    <row r="192" ht="10.5">
      <c r="L192" s="60"/>
    </row>
    <row r="193" ht="10.5">
      <c r="L193" s="60"/>
    </row>
    <row r="194" ht="10.5">
      <c r="L194" s="60"/>
    </row>
    <row r="195" ht="10.5">
      <c r="L195" s="60"/>
    </row>
    <row r="196" ht="10.5">
      <c r="L196" s="60"/>
    </row>
    <row r="197" ht="10.5">
      <c r="L197" s="60"/>
    </row>
    <row r="198" ht="10.5">
      <c r="L198" s="60"/>
    </row>
    <row r="199" ht="10.5">
      <c r="L199" s="60"/>
    </row>
    <row r="200" ht="10.5">
      <c r="L200" s="60"/>
    </row>
    <row r="201" ht="10.5">
      <c r="L201" s="60"/>
    </row>
    <row r="202" ht="10.5">
      <c r="L202" s="60"/>
    </row>
    <row r="203" ht="10.5">
      <c r="L203" s="60"/>
    </row>
    <row r="204" ht="10.5">
      <c r="L204" s="60"/>
    </row>
    <row r="205" ht="10.5">
      <c r="L205" s="60"/>
    </row>
    <row r="206" ht="10.5">
      <c r="L206" s="60"/>
    </row>
    <row r="207" ht="10.5">
      <c r="L207" s="60"/>
    </row>
    <row r="208" ht="10.5">
      <c r="L208" s="60"/>
    </row>
    <row r="209" ht="10.5">
      <c r="L209" s="60"/>
    </row>
    <row r="210" ht="10.5">
      <c r="L210" s="60"/>
    </row>
    <row r="211" ht="10.5">
      <c r="L211" s="60"/>
    </row>
    <row r="212" ht="10.5">
      <c r="L212" s="60"/>
    </row>
    <row r="213" ht="10.5">
      <c r="L213" s="60"/>
    </row>
    <row r="214" ht="10.5">
      <c r="L214" s="60"/>
    </row>
    <row r="215" ht="10.5">
      <c r="L215" s="60"/>
    </row>
    <row r="216" ht="10.5">
      <c r="L216" s="60"/>
    </row>
    <row r="217" ht="10.5">
      <c r="L217" s="60"/>
    </row>
    <row r="218" ht="10.5">
      <c r="L218" s="60"/>
    </row>
    <row r="219" ht="10.5">
      <c r="L219" s="60"/>
    </row>
    <row r="220" ht="10.5">
      <c r="L220" s="60"/>
    </row>
    <row r="221" ht="10.5">
      <c r="L221" s="60"/>
    </row>
    <row r="222" ht="10.5">
      <c r="L222" s="60"/>
    </row>
    <row r="223" ht="10.5">
      <c r="L223" s="60"/>
    </row>
    <row r="224" ht="10.5">
      <c r="L224" s="60"/>
    </row>
    <row r="225" ht="10.5">
      <c r="L225" s="60"/>
    </row>
    <row r="226" ht="10.5">
      <c r="L226" s="60"/>
    </row>
    <row r="227" ht="10.5">
      <c r="L227" s="60"/>
    </row>
    <row r="228" ht="10.5">
      <c r="L228" s="60"/>
    </row>
    <row r="229" ht="10.5">
      <c r="L229" s="60"/>
    </row>
    <row r="230" ht="10.5">
      <c r="L230" s="60"/>
    </row>
    <row r="231" ht="10.5">
      <c r="L231" s="60"/>
    </row>
    <row r="232" ht="10.5">
      <c r="L232" s="60"/>
    </row>
    <row r="233" ht="10.5">
      <c r="L233" s="60"/>
    </row>
    <row r="234" ht="10.5">
      <c r="L234" s="60"/>
    </row>
    <row r="235" ht="10.5">
      <c r="L235" s="60"/>
    </row>
    <row r="236" ht="10.5">
      <c r="L236" s="60"/>
    </row>
    <row r="237" ht="10.5">
      <c r="L237" s="60"/>
    </row>
    <row r="238" ht="10.5">
      <c r="L238" s="60"/>
    </row>
    <row r="239" ht="10.5">
      <c r="L239" s="60"/>
    </row>
    <row r="240" ht="10.5">
      <c r="L240" s="60"/>
    </row>
    <row r="241" ht="10.5">
      <c r="L241" s="60"/>
    </row>
    <row r="242" ht="10.5">
      <c r="L242" s="60"/>
    </row>
    <row r="243" ht="10.5">
      <c r="L243" s="60"/>
    </row>
    <row r="244" ht="10.5">
      <c r="L244" s="60"/>
    </row>
    <row r="245" ht="10.5">
      <c r="L245" s="60"/>
    </row>
    <row r="246" ht="10.5">
      <c r="L246" s="60"/>
    </row>
    <row r="247" ht="10.5">
      <c r="L247" s="60"/>
    </row>
    <row r="248" ht="10.5">
      <c r="L248" s="60"/>
    </row>
    <row r="249" ht="10.5">
      <c r="L249" s="60"/>
    </row>
    <row r="250" ht="10.5">
      <c r="L250" s="60"/>
    </row>
    <row r="251" ht="10.5">
      <c r="L251" s="60"/>
    </row>
    <row r="252" ht="10.5">
      <c r="L252" s="60"/>
    </row>
    <row r="253" ht="10.5">
      <c r="L253" s="60"/>
    </row>
    <row r="254" ht="10.5">
      <c r="L254" s="60"/>
    </row>
    <row r="255" ht="10.5">
      <c r="L255" s="60"/>
    </row>
    <row r="256" ht="10.5">
      <c r="L256" s="60"/>
    </row>
    <row r="257" ht="10.5">
      <c r="L257" s="60"/>
    </row>
    <row r="258" ht="10.5">
      <c r="L258" s="60"/>
    </row>
    <row r="259" ht="10.5">
      <c r="L259" s="60"/>
    </row>
    <row r="260" ht="10.5">
      <c r="L260" s="60"/>
    </row>
    <row r="261" ht="10.5">
      <c r="L261" s="60"/>
    </row>
    <row r="262" ht="10.5">
      <c r="L262" s="60"/>
    </row>
    <row r="263" ht="10.5">
      <c r="L263" s="60"/>
    </row>
    <row r="264" ht="10.5">
      <c r="L264" s="60"/>
    </row>
    <row r="265" ht="10.5">
      <c r="L265" s="60"/>
    </row>
    <row r="266" ht="10.5">
      <c r="L266" s="60"/>
    </row>
    <row r="267" ht="10.5">
      <c r="L267" s="60"/>
    </row>
    <row r="268" ht="10.5">
      <c r="L268" s="60"/>
    </row>
    <row r="269" ht="10.5">
      <c r="L269" s="60"/>
    </row>
    <row r="270" ht="10.5">
      <c r="L270" s="60"/>
    </row>
    <row r="271" ht="10.5">
      <c r="L271" s="60"/>
    </row>
    <row r="272" ht="10.5">
      <c r="L272" s="60"/>
    </row>
    <row r="273" ht="10.5">
      <c r="L273" s="60"/>
    </row>
    <row r="274" ht="10.5">
      <c r="L274" s="60"/>
    </row>
    <row r="275" ht="10.5">
      <c r="L275" s="60"/>
    </row>
    <row r="276" ht="10.5">
      <c r="L276" s="60"/>
    </row>
    <row r="277" ht="10.5">
      <c r="L277" s="60"/>
    </row>
    <row r="278" ht="10.5">
      <c r="L278" s="60"/>
    </row>
    <row r="279" ht="10.5">
      <c r="L279" s="60"/>
    </row>
    <row r="280" ht="10.5">
      <c r="L280" s="60"/>
    </row>
    <row r="281" ht="10.5">
      <c r="L281" s="60"/>
    </row>
    <row r="282" ht="10.5">
      <c r="L282" s="60"/>
    </row>
    <row r="283" ht="10.5">
      <c r="L283" s="60"/>
    </row>
    <row r="284" ht="10.5">
      <c r="L284" s="60"/>
    </row>
    <row r="285" ht="10.5">
      <c r="L285" s="60"/>
    </row>
    <row r="286" ht="10.5">
      <c r="L286" s="60"/>
    </row>
    <row r="287" ht="10.5">
      <c r="L287" s="60"/>
    </row>
    <row r="288" ht="10.5">
      <c r="L288" s="60"/>
    </row>
    <row r="289" ht="10.5">
      <c r="L289" s="60"/>
    </row>
    <row r="290" ht="10.5">
      <c r="L290" s="60"/>
    </row>
    <row r="291" ht="10.5">
      <c r="L291" s="60"/>
    </row>
    <row r="292" ht="10.5">
      <c r="L292" s="60"/>
    </row>
    <row r="293" ht="10.5">
      <c r="L293" s="60"/>
    </row>
    <row r="294" ht="10.5">
      <c r="L294" s="60"/>
    </row>
    <row r="295" ht="10.5">
      <c r="L295" s="60"/>
    </row>
    <row r="296" ht="10.5">
      <c r="L296" s="60"/>
    </row>
    <row r="297" ht="10.5">
      <c r="L297" s="60"/>
    </row>
    <row r="298" ht="10.5">
      <c r="L298" s="60"/>
    </row>
    <row r="299" ht="10.5">
      <c r="L299" s="60"/>
    </row>
    <row r="300" ht="10.5">
      <c r="L300" s="60"/>
    </row>
    <row r="301" ht="10.5">
      <c r="L301" s="60"/>
    </row>
    <row r="302" ht="10.5">
      <c r="L302" s="60"/>
    </row>
    <row r="303" ht="10.5">
      <c r="L303" s="60"/>
    </row>
    <row r="304" ht="10.5">
      <c r="L304" s="60"/>
    </row>
    <row r="305" ht="10.5">
      <c r="L305" s="60"/>
    </row>
    <row r="306" ht="10.5">
      <c r="L306" s="60"/>
    </row>
    <row r="307" ht="10.5">
      <c r="L307" s="60"/>
    </row>
    <row r="308" ht="10.5">
      <c r="L308" s="60"/>
    </row>
    <row r="309" ht="10.5">
      <c r="L309" s="60"/>
    </row>
    <row r="310" ht="10.5">
      <c r="L310" s="60"/>
    </row>
    <row r="311" ht="10.5">
      <c r="L311" s="60"/>
    </row>
    <row r="312" ht="10.5">
      <c r="L312" s="60"/>
    </row>
    <row r="313" ht="10.5">
      <c r="L313" s="60"/>
    </row>
    <row r="314" ht="10.5">
      <c r="L314" s="60"/>
    </row>
    <row r="315" ht="10.5">
      <c r="L315" s="60"/>
    </row>
    <row r="316" ht="10.5">
      <c r="L316" s="60"/>
    </row>
    <row r="317" ht="10.5">
      <c r="L317" s="60"/>
    </row>
    <row r="318" ht="10.5">
      <c r="L318" s="60"/>
    </row>
    <row r="319" ht="10.5">
      <c r="L319" s="60"/>
    </row>
    <row r="320" ht="10.5">
      <c r="L320" s="60"/>
    </row>
    <row r="321" ht="10.5">
      <c r="L321" s="60"/>
    </row>
    <row r="322" ht="10.5">
      <c r="L322" s="60"/>
    </row>
    <row r="323" ht="10.5">
      <c r="L323" s="60"/>
    </row>
    <row r="324" ht="10.5">
      <c r="L324" s="60"/>
    </row>
    <row r="325" ht="10.5">
      <c r="L325" s="60"/>
    </row>
    <row r="326" ht="10.5">
      <c r="L326" s="60"/>
    </row>
    <row r="327" ht="10.5">
      <c r="L327" s="60"/>
    </row>
    <row r="328" ht="10.5">
      <c r="L328" s="60"/>
    </row>
    <row r="329" ht="10.5">
      <c r="L329" s="60"/>
    </row>
    <row r="330" ht="10.5">
      <c r="L330" s="60"/>
    </row>
    <row r="331" ht="10.5">
      <c r="L331" s="60"/>
    </row>
    <row r="332" ht="10.5">
      <c r="L332" s="60"/>
    </row>
    <row r="333" ht="10.5">
      <c r="L333" s="60"/>
    </row>
    <row r="334" ht="10.5">
      <c r="L334" s="60"/>
    </row>
    <row r="335" ht="10.5">
      <c r="L335" s="60"/>
    </row>
    <row r="336" ht="10.5">
      <c r="L336" s="60"/>
    </row>
    <row r="337" ht="10.5">
      <c r="L337" s="60"/>
    </row>
    <row r="338" ht="10.5">
      <c r="L338" s="60"/>
    </row>
    <row r="339" ht="10.5">
      <c r="L339" s="60"/>
    </row>
    <row r="340" ht="10.5">
      <c r="L340" s="60"/>
    </row>
    <row r="341" ht="10.5">
      <c r="L341" s="60"/>
    </row>
    <row r="342" ht="10.5">
      <c r="L342" s="60"/>
    </row>
    <row r="343" ht="10.5">
      <c r="L343" s="60"/>
    </row>
    <row r="344" ht="10.5">
      <c r="L344" s="60"/>
    </row>
    <row r="345" ht="10.5">
      <c r="L345" s="60"/>
    </row>
    <row r="346" ht="10.5">
      <c r="L346" s="60"/>
    </row>
    <row r="347" ht="10.5">
      <c r="L347" s="60"/>
    </row>
    <row r="348" ht="10.5">
      <c r="L348" s="60"/>
    </row>
    <row r="349" ht="10.5">
      <c r="L349" s="60"/>
    </row>
    <row r="350" ht="10.5">
      <c r="L350" s="60"/>
    </row>
    <row r="351" ht="10.5">
      <c r="L351" s="60"/>
    </row>
    <row r="352" ht="10.5">
      <c r="L352" s="60"/>
    </row>
    <row r="353" ht="10.5">
      <c r="L353" s="60"/>
    </row>
    <row r="354" ht="10.5">
      <c r="L354" s="60"/>
    </row>
    <row r="355" ht="10.5">
      <c r="L355" s="60"/>
    </row>
    <row r="356" ht="10.5">
      <c r="L356" s="60"/>
    </row>
    <row r="357" ht="10.5">
      <c r="L357" s="60"/>
    </row>
    <row r="358" ht="10.5">
      <c r="L358" s="60"/>
    </row>
    <row r="359" ht="10.5">
      <c r="L359" s="60"/>
    </row>
    <row r="360" ht="10.5">
      <c r="L360" s="60"/>
    </row>
    <row r="361" ht="10.5">
      <c r="L361" s="60"/>
    </row>
    <row r="362" ht="10.5">
      <c r="L362" s="60"/>
    </row>
    <row r="363" ht="10.5">
      <c r="L363" s="60"/>
    </row>
    <row r="364" ht="10.5">
      <c r="L364" s="60"/>
    </row>
    <row r="365" ht="10.5">
      <c r="L365" s="60"/>
    </row>
    <row r="366" ht="10.5">
      <c r="L366" s="60"/>
    </row>
    <row r="367" ht="10.5">
      <c r="L367" s="60"/>
    </row>
    <row r="368" ht="10.5">
      <c r="L368" s="60"/>
    </row>
    <row r="369" ht="10.5">
      <c r="L369" s="60"/>
    </row>
    <row r="370" ht="10.5">
      <c r="L370" s="60"/>
    </row>
    <row r="371" ht="10.5">
      <c r="L371" s="60"/>
    </row>
    <row r="372" ht="10.5">
      <c r="L372" s="60"/>
    </row>
    <row r="373" ht="10.5">
      <c r="L373" s="60"/>
    </row>
    <row r="374" ht="10.5">
      <c r="L374" s="60"/>
    </row>
    <row r="375" ht="10.5">
      <c r="L375" s="60"/>
    </row>
    <row r="376" ht="10.5">
      <c r="L376" s="60"/>
    </row>
    <row r="377" ht="10.5">
      <c r="L377" s="60"/>
    </row>
    <row r="378" ht="10.5">
      <c r="L378" s="60"/>
    </row>
    <row r="379" ht="10.5">
      <c r="L379" s="60"/>
    </row>
    <row r="380" ht="10.5">
      <c r="L380" s="60"/>
    </row>
    <row r="381" ht="10.5">
      <c r="L381" s="60"/>
    </row>
    <row r="382" ht="10.5">
      <c r="L382" s="60"/>
    </row>
    <row r="383" ht="10.5">
      <c r="L383" s="60"/>
    </row>
    <row r="384" ht="10.5">
      <c r="L384" s="60"/>
    </row>
    <row r="385" ht="10.5">
      <c r="L385" s="60"/>
    </row>
    <row r="386" ht="10.5">
      <c r="L386" s="60"/>
    </row>
    <row r="387" ht="10.5">
      <c r="L387" s="60"/>
    </row>
    <row r="388" ht="10.5">
      <c r="L388" s="60"/>
    </row>
    <row r="389" ht="10.5">
      <c r="L389" s="60"/>
    </row>
    <row r="390" ht="10.5">
      <c r="L390" s="60"/>
    </row>
    <row r="391" ht="10.5">
      <c r="L391" s="60"/>
    </row>
    <row r="392" ht="10.5">
      <c r="L392" s="60"/>
    </row>
    <row r="393" ht="10.5">
      <c r="L393" s="60"/>
    </row>
    <row r="394" ht="10.5">
      <c r="L394" s="60"/>
    </row>
    <row r="395" ht="10.5">
      <c r="L395" s="60"/>
    </row>
    <row r="396" ht="10.5">
      <c r="L396" s="60"/>
    </row>
    <row r="397" ht="10.5">
      <c r="L397" s="60"/>
    </row>
    <row r="398" ht="10.5">
      <c r="L398" s="60"/>
    </row>
    <row r="399" ht="10.5">
      <c r="L399" s="60"/>
    </row>
    <row r="400" ht="10.5">
      <c r="L400" s="60"/>
    </row>
    <row r="401" ht="10.5">
      <c r="L401" s="60"/>
    </row>
    <row r="402" ht="10.5">
      <c r="L402" s="60"/>
    </row>
    <row r="403" ht="10.5">
      <c r="L403" s="60"/>
    </row>
    <row r="404" ht="10.5">
      <c r="L404" s="60"/>
    </row>
    <row r="405" ht="10.5">
      <c r="L405" s="60"/>
    </row>
    <row r="406" ht="10.5">
      <c r="L406" s="60"/>
    </row>
    <row r="407" ht="10.5">
      <c r="L407" s="60"/>
    </row>
    <row r="408" ht="10.5">
      <c r="L408" s="60"/>
    </row>
    <row r="409" ht="10.5">
      <c r="L409" s="60"/>
    </row>
    <row r="410" ht="10.5">
      <c r="L410" s="60"/>
    </row>
    <row r="411" ht="10.5">
      <c r="L411" s="60"/>
    </row>
    <row r="412" ht="10.5">
      <c r="L412" s="60"/>
    </row>
    <row r="413" ht="10.5">
      <c r="L413" s="60"/>
    </row>
    <row r="414" ht="10.5">
      <c r="L414" s="60"/>
    </row>
    <row r="415" ht="10.5">
      <c r="L415" s="60"/>
    </row>
    <row r="416" ht="10.5">
      <c r="L416" s="60"/>
    </row>
    <row r="417" ht="10.5">
      <c r="L417" s="60"/>
    </row>
    <row r="418" ht="10.5">
      <c r="L418" s="60"/>
    </row>
    <row r="419" ht="10.5">
      <c r="L419" s="60"/>
    </row>
    <row r="420" ht="10.5">
      <c r="L420" s="60"/>
    </row>
    <row r="421" ht="10.5">
      <c r="L421" s="60"/>
    </row>
    <row r="422" ht="10.5">
      <c r="L422" s="60"/>
    </row>
    <row r="423" ht="10.5">
      <c r="L423" s="60"/>
    </row>
    <row r="424" ht="10.5">
      <c r="L424" s="60"/>
    </row>
    <row r="425" ht="10.5">
      <c r="L425" s="60"/>
    </row>
    <row r="426" ht="10.5">
      <c r="L426" s="60"/>
    </row>
    <row r="427" ht="10.5">
      <c r="L427" s="60"/>
    </row>
    <row r="428" ht="10.5">
      <c r="L428" s="60"/>
    </row>
    <row r="429" ht="10.5">
      <c r="L429" s="60"/>
    </row>
    <row r="430" ht="10.5">
      <c r="L430" s="60"/>
    </row>
    <row r="431" ht="10.5">
      <c r="L431" s="60"/>
    </row>
    <row r="432" ht="10.5">
      <c r="L432" s="60"/>
    </row>
    <row r="433" ht="10.5">
      <c r="L433" s="60"/>
    </row>
    <row r="434" ht="10.5">
      <c r="L434" s="60"/>
    </row>
    <row r="435" ht="10.5">
      <c r="L435" s="60"/>
    </row>
    <row r="436" ht="10.5">
      <c r="L436" s="60"/>
    </row>
    <row r="437" ht="10.5">
      <c r="L437" s="60"/>
    </row>
    <row r="438" ht="10.5">
      <c r="L438" s="60"/>
    </row>
    <row r="439" ht="10.5">
      <c r="L439" s="60"/>
    </row>
    <row r="440" ht="10.5">
      <c r="L440" s="60"/>
    </row>
    <row r="441" ht="10.5">
      <c r="L441" s="60"/>
    </row>
    <row r="442" ht="10.5">
      <c r="L442" s="60"/>
    </row>
    <row r="443" ht="10.5">
      <c r="L443" s="60"/>
    </row>
    <row r="444" ht="10.5">
      <c r="L444" s="60"/>
    </row>
    <row r="445" ht="10.5">
      <c r="L445" s="60"/>
    </row>
    <row r="446" ht="10.5">
      <c r="L446" s="60"/>
    </row>
    <row r="447" ht="10.5">
      <c r="L447" s="60"/>
    </row>
    <row r="448" ht="10.5">
      <c r="L448" s="60"/>
    </row>
    <row r="449" ht="10.5">
      <c r="L449" s="60"/>
    </row>
    <row r="450" ht="10.5">
      <c r="L450" s="60"/>
    </row>
    <row r="451" ht="10.5">
      <c r="L451" s="60"/>
    </row>
    <row r="452" ht="10.5">
      <c r="L452" s="60"/>
    </row>
    <row r="453" ht="10.5">
      <c r="L453" s="60"/>
    </row>
    <row r="454" ht="10.5">
      <c r="L454" s="60"/>
    </row>
    <row r="455" ht="10.5">
      <c r="L455" s="60"/>
    </row>
    <row r="456" ht="10.5">
      <c r="L456" s="60"/>
    </row>
    <row r="457" ht="10.5">
      <c r="L457" s="60"/>
    </row>
    <row r="458" ht="10.5">
      <c r="L458" s="60"/>
    </row>
    <row r="459" ht="10.5">
      <c r="L459" s="60"/>
    </row>
    <row r="460" ht="10.5">
      <c r="L460" s="60"/>
    </row>
    <row r="461" ht="10.5">
      <c r="L461" s="60"/>
    </row>
    <row r="462" ht="10.5">
      <c r="L462" s="60"/>
    </row>
    <row r="463" ht="10.5">
      <c r="L463" s="60"/>
    </row>
    <row r="464" ht="10.5">
      <c r="L464" s="60"/>
    </row>
    <row r="465" ht="10.5">
      <c r="L465" s="60"/>
    </row>
    <row r="466" ht="10.5">
      <c r="L466" s="60"/>
    </row>
    <row r="467" ht="10.5">
      <c r="L467" s="60"/>
    </row>
    <row r="468" ht="10.5">
      <c r="L468" s="60"/>
    </row>
    <row r="469" ht="10.5">
      <c r="L469" s="60"/>
    </row>
    <row r="470" ht="10.5">
      <c r="L470" s="60"/>
    </row>
    <row r="471" ht="10.5">
      <c r="L471" s="60"/>
    </row>
    <row r="472" ht="10.5">
      <c r="L472" s="60"/>
    </row>
    <row r="473" ht="10.5">
      <c r="L473" s="60"/>
    </row>
    <row r="474" ht="10.5">
      <c r="L474" s="60"/>
    </row>
    <row r="475" ht="10.5">
      <c r="L475" s="60"/>
    </row>
    <row r="476" ht="10.5">
      <c r="L476" s="60"/>
    </row>
    <row r="477" ht="10.5">
      <c r="L477" s="60"/>
    </row>
    <row r="478" ht="10.5">
      <c r="L478" s="60"/>
    </row>
    <row r="479" ht="10.5">
      <c r="L479" s="60"/>
    </row>
    <row r="480" ht="10.5">
      <c r="L480" s="60"/>
    </row>
    <row r="481" ht="10.5">
      <c r="L481" s="60"/>
    </row>
  </sheetData>
  <mergeCells count="96">
    <mergeCell ref="D91:D92"/>
    <mergeCell ref="E91:E92"/>
    <mergeCell ref="C93:C94"/>
    <mergeCell ref="D93:D94"/>
    <mergeCell ref="E93:E94"/>
    <mergeCell ref="C78:C80"/>
    <mergeCell ref="C82:C85"/>
    <mergeCell ref="A106:B106"/>
    <mergeCell ref="C99:C100"/>
    <mergeCell ref="C101:C102"/>
    <mergeCell ref="A103:B103"/>
    <mergeCell ref="C91:C92"/>
    <mergeCell ref="A98:B98"/>
    <mergeCell ref="A90:B90"/>
    <mergeCell ref="A95:B95"/>
    <mergeCell ref="E75:E77"/>
    <mergeCell ref="E60:E63"/>
    <mergeCell ref="C12:C15"/>
    <mergeCell ref="D12:D15"/>
    <mergeCell ref="E12:E15"/>
    <mergeCell ref="E41:E44"/>
    <mergeCell ref="C41:C44"/>
    <mergeCell ref="C75:C77"/>
    <mergeCell ref="D75:D77"/>
    <mergeCell ref="C72:C74"/>
    <mergeCell ref="E101:E102"/>
    <mergeCell ref="D86:D89"/>
    <mergeCell ref="C86:C89"/>
    <mergeCell ref="E86:E89"/>
    <mergeCell ref="C95:C97"/>
    <mergeCell ref="E95:E97"/>
    <mergeCell ref="D95:D97"/>
    <mergeCell ref="E99:E100"/>
    <mergeCell ref="D99:D100"/>
    <mergeCell ref="D101:D102"/>
    <mergeCell ref="D82:D85"/>
    <mergeCell ref="E78:E80"/>
    <mergeCell ref="E82:E85"/>
    <mergeCell ref="D78:D80"/>
    <mergeCell ref="C64:C67"/>
    <mergeCell ref="C68:C70"/>
    <mergeCell ref="D68:D70"/>
    <mergeCell ref="D64:D67"/>
    <mergeCell ref="E49:E51"/>
    <mergeCell ref="E52:E54"/>
    <mergeCell ref="D72:D74"/>
    <mergeCell ref="E72:E74"/>
    <mergeCell ref="E64:E67"/>
    <mergeCell ref="E68:E70"/>
    <mergeCell ref="D60:D63"/>
    <mergeCell ref="C56:C59"/>
    <mergeCell ref="E56:E59"/>
    <mergeCell ref="D56:D59"/>
    <mergeCell ref="C60:C63"/>
    <mergeCell ref="C52:C54"/>
    <mergeCell ref="D52:D54"/>
    <mergeCell ref="C49:C51"/>
    <mergeCell ref="D49:D51"/>
    <mergeCell ref="E46:E48"/>
    <mergeCell ref="C37:C40"/>
    <mergeCell ref="C46:C48"/>
    <mergeCell ref="D46:D48"/>
    <mergeCell ref="E37:E40"/>
    <mergeCell ref="D37:D40"/>
    <mergeCell ref="D41:D44"/>
    <mergeCell ref="E29:E32"/>
    <mergeCell ref="E33:E36"/>
    <mergeCell ref="C33:C36"/>
    <mergeCell ref="D33:D36"/>
    <mergeCell ref="C29:C32"/>
    <mergeCell ref="D29:D32"/>
    <mergeCell ref="A45:B45"/>
    <mergeCell ref="A55:B55"/>
    <mergeCell ref="A71:B71"/>
    <mergeCell ref="A81:B81"/>
    <mergeCell ref="A68:B68"/>
    <mergeCell ref="A28:B28"/>
    <mergeCell ref="A12:B15"/>
    <mergeCell ref="A6:B6"/>
    <mergeCell ref="A16:B16"/>
    <mergeCell ref="A8:B8"/>
    <mergeCell ref="A7:B7"/>
    <mergeCell ref="F13:G14"/>
    <mergeCell ref="H14:I14"/>
    <mergeCell ref="E16:E27"/>
    <mergeCell ref="D16:D27"/>
    <mergeCell ref="G106:I106"/>
    <mergeCell ref="A1:L1"/>
    <mergeCell ref="F12:J12"/>
    <mergeCell ref="A9:B9"/>
    <mergeCell ref="A3:B3"/>
    <mergeCell ref="C3:F3"/>
    <mergeCell ref="F6:L6"/>
    <mergeCell ref="C16:C27"/>
    <mergeCell ref="K13:L13"/>
    <mergeCell ref="H13:I13"/>
  </mergeCells>
  <printOptions/>
  <pageMargins left="0.5905511811023623" right="0" top="0.5905511811023623" bottom="0.2755905511811024" header="0.4330708661417323" footer="0.2755905511811024"/>
  <pageSetup horizontalDpi="600" verticalDpi="600" orientation="landscape" paperSize="9" r:id="rId2"/>
  <headerFooter alignWithMargins="0">
    <oddHeader>&amp;L&amp;9[記入例]</oddHeader>
  </headerFooter>
  <rowBreaks count="1" manualBreakCount="1">
    <brk id="5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81"/>
  <sheetViews>
    <sheetView zoomScale="120" zoomScaleNormal="120" workbookViewId="0" topLeftCell="H3">
      <selection activeCell="G112" sqref="G112"/>
    </sheetView>
  </sheetViews>
  <sheetFormatPr defaultColWidth="9.00390625" defaultRowHeight="13.5"/>
  <cols>
    <col min="1" max="1" width="2.625" style="2" customWidth="1"/>
    <col min="2" max="2" width="12.375" style="2" customWidth="1"/>
    <col min="3" max="6" width="7.875" style="2" customWidth="1"/>
    <col min="7" max="7" width="25.00390625" style="2" customWidth="1"/>
    <col min="8" max="8" width="7.75390625" style="2" customWidth="1"/>
    <col min="9" max="9" width="20.625" style="2" customWidth="1"/>
    <col min="10" max="10" width="8.875" style="2" bestFit="1" customWidth="1"/>
    <col min="11" max="11" width="7.00390625" style="2" customWidth="1"/>
    <col min="12" max="12" width="20.375" style="2" customWidth="1"/>
    <col min="13" max="16384" width="7.625" style="2" customWidth="1"/>
  </cols>
  <sheetData>
    <row r="1" spans="1:12" ht="11.25">
      <c r="A1" s="99" t="s">
        <v>129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3" spans="1:11" ht="13.5">
      <c r="A3" s="103" t="s">
        <v>1</v>
      </c>
      <c r="B3" s="104"/>
      <c r="C3" s="100" t="s">
        <v>67</v>
      </c>
      <c r="D3" s="105"/>
      <c r="E3" s="105"/>
      <c r="F3" s="106"/>
      <c r="G3" s="3"/>
      <c r="H3" s="47" t="s">
        <v>0</v>
      </c>
      <c r="I3" s="24" t="s">
        <v>93</v>
      </c>
      <c r="J3" s="3"/>
      <c r="K3" s="3"/>
    </row>
    <row r="4" spans="1:11" ht="10.5">
      <c r="A4" s="4"/>
      <c r="B4" s="4"/>
      <c r="C4" s="3"/>
      <c r="D4" s="3"/>
      <c r="E4" s="48"/>
      <c r="F4" s="48"/>
      <c r="G4" s="3"/>
      <c r="H4" s="3"/>
      <c r="I4" s="3"/>
      <c r="J4" s="3"/>
      <c r="K4" s="3"/>
    </row>
    <row r="5" spans="1:11" ht="10.5">
      <c r="A5" s="2" t="s">
        <v>63</v>
      </c>
      <c r="B5" s="4"/>
      <c r="C5" s="3"/>
      <c r="D5" s="3"/>
      <c r="E5" s="48"/>
      <c r="F5" s="48"/>
      <c r="G5" s="3"/>
      <c r="H5" s="3"/>
      <c r="I5" s="3"/>
      <c r="J5" s="3"/>
      <c r="K5" s="3"/>
    </row>
    <row r="6" spans="1:12" ht="10.5">
      <c r="A6" s="100" t="s">
        <v>3</v>
      </c>
      <c r="B6" s="102"/>
      <c r="C6" s="47" t="s">
        <v>60</v>
      </c>
      <c r="D6" s="47" t="s">
        <v>61</v>
      </c>
      <c r="E6" s="47" t="s">
        <v>62</v>
      </c>
      <c r="F6" s="100" t="s">
        <v>4</v>
      </c>
      <c r="G6" s="101"/>
      <c r="H6" s="101"/>
      <c r="I6" s="101"/>
      <c r="J6" s="101"/>
      <c r="K6" s="101"/>
      <c r="L6" s="102"/>
    </row>
    <row r="7" spans="1:12" ht="10.5" customHeight="1">
      <c r="A7" s="103" t="s">
        <v>109</v>
      </c>
      <c r="B7" s="124"/>
      <c r="C7" s="12">
        <v>1000000</v>
      </c>
      <c r="D7" s="13">
        <v>1000000</v>
      </c>
      <c r="E7" s="17">
        <f>C7-D7</f>
        <v>0</v>
      </c>
      <c r="F7" s="12" t="s">
        <v>110</v>
      </c>
      <c r="G7" s="14"/>
      <c r="H7" s="14"/>
      <c r="I7" s="14"/>
      <c r="J7" s="14"/>
      <c r="K7" s="14"/>
      <c r="L7" s="15"/>
    </row>
    <row r="8" spans="1:12" ht="10.5" customHeight="1">
      <c r="A8" s="103" t="s">
        <v>28</v>
      </c>
      <c r="B8" s="104"/>
      <c r="C8" s="12">
        <f>C9-C7</f>
        <v>125000</v>
      </c>
      <c r="D8" s="13">
        <f>D9-D7</f>
        <v>125000</v>
      </c>
      <c r="E8" s="17">
        <f>C8-D8</f>
        <v>0</v>
      </c>
      <c r="F8" s="51" t="s">
        <v>128</v>
      </c>
      <c r="G8" s="14"/>
      <c r="H8" s="14"/>
      <c r="I8" s="14"/>
      <c r="J8" s="14"/>
      <c r="K8" s="14"/>
      <c r="L8" s="15"/>
    </row>
    <row r="9" spans="1:12" ht="10.5" customHeight="1">
      <c r="A9" s="103" t="s">
        <v>27</v>
      </c>
      <c r="B9" s="104"/>
      <c r="C9" s="16">
        <f>C103</f>
        <v>1125000</v>
      </c>
      <c r="D9" s="16">
        <f>D103</f>
        <v>1125000</v>
      </c>
      <c r="E9" s="17">
        <f>C9-D9</f>
        <v>0</v>
      </c>
      <c r="F9" s="18"/>
      <c r="G9" s="19"/>
      <c r="H9" s="19"/>
      <c r="I9" s="19"/>
      <c r="J9" s="19"/>
      <c r="K9" s="19"/>
      <c r="L9" s="20"/>
    </row>
    <row r="10" ht="10.5">
      <c r="E10" s="49"/>
    </row>
    <row r="11" spans="1:12" ht="10.5">
      <c r="A11" s="2" t="s">
        <v>5</v>
      </c>
      <c r="E11" s="49"/>
      <c r="L11" s="6" t="s">
        <v>2</v>
      </c>
    </row>
    <row r="12" spans="1:12" ht="10.5">
      <c r="A12" s="113" t="s">
        <v>3</v>
      </c>
      <c r="B12" s="114"/>
      <c r="C12" s="130" t="s">
        <v>60</v>
      </c>
      <c r="D12" s="130" t="s">
        <v>61</v>
      </c>
      <c r="E12" s="133" t="s">
        <v>62</v>
      </c>
      <c r="F12" s="100" t="s">
        <v>6</v>
      </c>
      <c r="G12" s="101"/>
      <c r="H12" s="101"/>
      <c r="I12" s="101"/>
      <c r="J12" s="102"/>
      <c r="K12" s="7"/>
      <c r="L12" s="21"/>
    </row>
    <row r="13" spans="1:12" ht="10.5" customHeight="1">
      <c r="A13" s="111"/>
      <c r="B13" s="121"/>
      <c r="C13" s="131"/>
      <c r="D13" s="131"/>
      <c r="E13" s="134"/>
      <c r="F13" s="113" t="s">
        <v>7</v>
      </c>
      <c r="G13" s="114"/>
      <c r="H13" s="113" t="s">
        <v>8</v>
      </c>
      <c r="I13" s="114"/>
      <c r="J13" s="22" t="s">
        <v>9</v>
      </c>
      <c r="K13" s="111" t="s">
        <v>57</v>
      </c>
      <c r="L13" s="112"/>
    </row>
    <row r="14" spans="1:12" ht="10.5">
      <c r="A14" s="111"/>
      <c r="B14" s="121"/>
      <c r="C14" s="131"/>
      <c r="D14" s="131"/>
      <c r="E14" s="134"/>
      <c r="F14" s="115"/>
      <c r="G14" s="116"/>
      <c r="H14" s="115" t="s">
        <v>64</v>
      </c>
      <c r="I14" s="116"/>
      <c r="J14" s="23" t="s">
        <v>10</v>
      </c>
      <c r="K14" s="19"/>
      <c r="L14" s="20"/>
    </row>
    <row r="15" spans="1:12" ht="10.5">
      <c r="A15" s="115"/>
      <c r="B15" s="122"/>
      <c r="C15" s="132"/>
      <c r="D15" s="132"/>
      <c r="E15" s="135"/>
      <c r="F15" s="1" t="s">
        <v>11</v>
      </c>
      <c r="G15" s="24" t="s">
        <v>12</v>
      </c>
      <c r="H15" s="24" t="s">
        <v>11</v>
      </c>
      <c r="I15" s="24" t="s">
        <v>12</v>
      </c>
      <c r="J15" s="25" t="s">
        <v>13</v>
      </c>
      <c r="K15" s="24" t="s">
        <v>11</v>
      </c>
      <c r="L15" s="24" t="s">
        <v>12</v>
      </c>
    </row>
    <row r="16" spans="1:12" ht="10.5">
      <c r="A16" s="76" t="s">
        <v>14</v>
      </c>
      <c r="B16" s="123"/>
      <c r="C16" s="107">
        <v>538000</v>
      </c>
      <c r="D16" s="107">
        <f>SUM(F16:F27)+SUM(K16:K27)</f>
        <v>441000</v>
      </c>
      <c r="E16" s="142">
        <f>C16-D16</f>
        <v>97000</v>
      </c>
      <c r="F16" s="27">
        <v>70000</v>
      </c>
      <c r="G16" s="38" t="s">
        <v>119</v>
      </c>
      <c r="H16" s="27">
        <v>50000</v>
      </c>
      <c r="I16" s="38" t="s">
        <v>56</v>
      </c>
      <c r="J16" s="9">
        <f aca="true" t="shared" si="0" ref="J16:J27">F16-H16</f>
        <v>20000</v>
      </c>
      <c r="K16" s="9"/>
      <c r="L16" s="55"/>
    </row>
    <row r="17" spans="1:12" ht="10.5">
      <c r="A17" s="26"/>
      <c r="B17" s="4"/>
      <c r="C17" s="108"/>
      <c r="D17" s="108"/>
      <c r="E17" s="146"/>
      <c r="F17" s="27">
        <f>3000*5*5</f>
        <v>75000</v>
      </c>
      <c r="G17" s="38" t="s">
        <v>104</v>
      </c>
      <c r="H17" s="27">
        <f>3000*5*5</f>
        <v>75000</v>
      </c>
      <c r="I17" s="38" t="s">
        <v>105</v>
      </c>
      <c r="J17" s="27">
        <f t="shared" si="0"/>
        <v>0</v>
      </c>
      <c r="K17" s="27"/>
      <c r="L17" s="56"/>
    </row>
    <row r="18" spans="1:12" ht="10.5">
      <c r="A18" s="26"/>
      <c r="B18" s="4"/>
      <c r="C18" s="108"/>
      <c r="D18" s="108"/>
      <c r="E18" s="146"/>
      <c r="F18" s="27">
        <f>2000*10*5</f>
        <v>100000</v>
      </c>
      <c r="G18" s="38" t="s">
        <v>75</v>
      </c>
      <c r="H18" s="27">
        <f>2000*10*5</f>
        <v>100000</v>
      </c>
      <c r="I18" s="38" t="s">
        <v>76</v>
      </c>
      <c r="J18" s="27">
        <f t="shared" si="0"/>
        <v>0</v>
      </c>
      <c r="K18" s="27"/>
      <c r="L18" s="56"/>
    </row>
    <row r="19" spans="1:12" ht="10.5">
      <c r="A19" s="26"/>
      <c r="B19" s="4"/>
      <c r="C19" s="108"/>
      <c r="D19" s="108"/>
      <c r="E19" s="146"/>
      <c r="F19" s="27">
        <f>10000*10</f>
        <v>100000</v>
      </c>
      <c r="G19" s="38" t="s">
        <v>77</v>
      </c>
      <c r="H19" s="27">
        <f>10000*10</f>
        <v>100000</v>
      </c>
      <c r="I19" s="38" t="s">
        <v>78</v>
      </c>
      <c r="J19" s="27">
        <f t="shared" si="0"/>
        <v>0</v>
      </c>
      <c r="K19" s="27"/>
      <c r="L19" s="56"/>
    </row>
    <row r="20" spans="1:12" ht="10.5">
      <c r="A20" s="26"/>
      <c r="B20" s="4"/>
      <c r="C20" s="108"/>
      <c r="D20" s="108"/>
      <c r="E20" s="146"/>
      <c r="F20" s="27">
        <f>12000*3</f>
        <v>36000</v>
      </c>
      <c r="G20" s="38" t="s">
        <v>81</v>
      </c>
      <c r="H20" s="27">
        <f>12000*3</f>
        <v>36000</v>
      </c>
      <c r="I20" s="38" t="s">
        <v>82</v>
      </c>
      <c r="J20" s="27">
        <f t="shared" si="0"/>
        <v>0</v>
      </c>
      <c r="K20" s="27"/>
      <c r="L20" s="56"/>
    </row>
    <row r="21" spans="1:12" ht="10.5">
      <c r="A21" s="26"/>
      <c r="B21" s="4"/>
      <c r="C21" s="108"/>
      <c r="D21" s="108"/>
      <c r="E21" s="146"/>
      <c r="F21" s="27">
        <v>50000</v>
      </c>
      <c r="G21" s="38" t="s">
        <v>45</v>
      </c>
      <c r="H21" s="27">
        <v>50000</v>
      </c>
      <c r="I21" s="38" t="s">
        <v>46</v>
      </c>
      <c r="J21" s="27">
        <f t="shared" si="0"/>
        <v>0</v>
      </c>
      <c r="K21" s="27"/>
      <c r="L21" s="56"/>
    </row>
    <row r="22" spans="1:12" ht="10.5">
      <c r="A22" s="26"/>
      <c r="B22" s="4"/>
      <c r="C22" s="108"/>
      <c r="D22" s="108"/>
      <c r="E22" s="146"/>
      <c r="F22" s="27">
        <v>10000</v>
      </c>
      <c r="G22" s="38" t="s">
        <v>79</v>
      </c>
      <c r="H22" s="27">
        <v>10000</v>
      </c>
      <c r="I22" s="38" t="s">
        <v>80</v>
      </c>
      <c r="J22" s="27">
        <f t="shared" si="0"/>
        <v>0</v>
      </c>
      <c r="K22" s="27"/>
      <c r="L22" s="56"/>
    </row>
    <row r="23" spans="1:12" ht="10.5" customHeight="1">
      <c r="A23" s="26"/>
      <c r="B23" s="4"/>
      <c r="C23" s="109"/>
      <c r="D23" s="109"/>
      <c r="E23" s="144"/>
      <c r="F23" s="27"/>
      <c r="G23" s="28"/>
      <c r="H23" s="27"/>
      <c r="I23" s="28"/>
      <c r="J23" s="27">
        <f t="shared" si="0"/>
        <v>0</v>
      </c>
      <c r="K23" s="27"/>
      <c r="L23" s="56"/>
    </row>
    <row r="24" spans="1:12" ht="10.5" customHeight="1">
      <c r="A24" s="26"/>
      <c r="B24" s="4"/>
      <c r="C24" s="109"/>
      <c r="D24" s="109"/>
      <c r="E24" s="144"/>
      <c r="F24" s="27"/>
      <c r="G24" s="28"/>
      <c r="H24" s="27"/>
      <c r="I24" s="28"/>
      <c r="J24" s="27">
        <f t="shared" si="0"/>
        <v>0</v>
      </c>
      <c r="K24" s="27"/>
      <c r="L24" s="56"/>
    </row>
    <row r="25" spans="1:12" ht="10.5" customHeight="1">
      <c r="A25" s="26"/>
      <c r="B25" s="4"/>
      <c r="C25" s="109"/>
      <c r="D25" s="109"/>
      <c r="E25" s="144"/>
      <c r="F25" s="27"/>
      <c r="G25" s="28"/>
      <c r="H25" s="27"/>
      <c r="I25" s="28"/>
      <c r="J25" s="27">
        <f t="shared" si="0"/>
        <v>0</v>
      </c>
      <c r="K25" s="27"/>
      <c r="L25" s="56"/>
    </row>
    <row r="26" spans="1:12" ht="10.5" customHeight="1">
      <c r="A26" s="26"/>
      <c r="B26" s="4"/>
      <c r="C26" s="109"/>
      <c r="D26" s="109"/>
      <c r="E26" s="144"/>
      <c r="F26" s="27"/>
      <c r="G26" s="28"/>
      <c r="H26" s="27"/>
      <c r="I26" s="28"/>
      <c r="J26" s="27">
        <f t="shared" si="0"/>
        <v>0</v>
      </c>
      <c r="K26" s="27"/>
      <c r="L26" s="56"/>
    </row>
    <row r="27" spans="1:12" ht="10.5" customHeight="1">
      <c r="A27" s="29"/>
      <c r="B27" s="30"/>
      <c r="C27" s="110"/>
      <c r="D27" s="110"/>
      <c r="E27" s="145"/>
      <c r="F27" s="16"/>
      <c r="G27" s="31"/>
      <c r="H27" s="16"/>
      <c r="I27" s="31"/>
      <c r="J27" s="27">
        <f t="shared" si="0"/>
        <v>0</v>
      </c>
      <c r="K27" s="16"/>
      <c r="L27" s="57"/>
    </row>
    <row r="28" spans="1:12" ht="10.5">
      <c r="A28" s="76" t="s">
        <v>15</v>
      </c>
      <c r="B28" s="77"/>
      <c r="C28" s="9">
        <f>SUM(C29:C44)</f>
        <v>134600</v>
      </c>
      <c r="D28" s="9">
        <f>SUM(D29:D44)</f>
        <v>113600</v>
      </c>
      <c r="E28" s="46">
        <f>C28-D28</f>
        <v>21000</v>
      </c>
      <c r="F28" s="9">
        <f>SUM(F29:F44)</f>
        <v>112600</v>
      </c>
      <c r="G28" s="32"/>
      <c r="H28" s="9">
        <f>SUM(H29:H44)</f>
        <v>109600</v>
      </c>
      <c r="I28" s="32"/>
      <c r="J28" s="9">
        <f>F28-H28</f>
        <v>3000</v>
      </c>
      <c r="K28" s="9">
        <f>SUM(K29:K44)</f>
        <v>1000</v>
      </c>
      <c r="L28" s="32"/>
    </row>
    <row r="29" spans="1:12" ht="10.5">
      <c r="A29" s="10"/>
      <c r="B29" s="9" t="s">
        <v>16</v>
      </c>
      <c r="C29" s="107">
        <v>22600</v>
      </c>
      <c r="D29" s="107">
        <f>SUM(F29:F32)+SUM(K29:K32)</f>
        <v>22600</v>
      </c>
      <c r="E29" s="142">
        <f>C29-D29</f>
        <v>0</v>
      </c>
      <c r="F29" s="8">
        <f>2000*10</f>
        <v>20000</v>
      </c>
      <c r="G29" s="39" t="s">
        <v>83</v>
      </c>
      <c r="H29" s="8">
        <f>2000*10</f>
        <v>20000</v>
      </c>
      <c r="I29" s="62" t="s">
        <v>84</v>
      </c>
      <c r="J29" s="9">
        <f>F29-H29</f>
        <v>0</v>
      </c>
      <c r="K29" s="21"/>
      <c r="L29" s="55"/>
    </row>
    <row r="30" spans="1:12" ht="10.5">
      <c r="A30" s="10"/>
      <c r="B30" s="27"/>
      <c r="C30" s="108"/>
      <c r="D30" s="108"/>
      <c r="E30" s="146"/>
      <c r="F30" s="5">
        <v>2600</v>
      </c>
      <c r="G30" s="40" t="s">
        <v>85</v>
      </c>
      <c r="H30" s="5">
        <v>2600</v>
      </c>
      <c r="I30" s="63" t="s">
        <v>86</v>
      </c>
      <c r="J30" s="27">
        <f aca="true" t="shared" si="1" ref="J30:J44">F30-H30</f>
        <v>0</v>
      </c>
      <c r="K30" s="11"/>
      <c r="L30" s="56"/>
    </row>
    <row r="31" spans="1:12" ht="10.5" customHeight="1">
      <c r="A31" s="10"/>
      <c r="B31" s="27"/>
      <c r="C31" s="108"/>
      <c r="D31" s="109"/>
      <c r="E31" s="144"/>
      <c r="F31" s="5"/>
      <c r="G31" s="40"/>
      <c r="H31" s="5"/>
      <c r="I31" s="63"/>
      <c r="J31" s="27">
        <f>F31-H31</f>
        <v>0</v>
      </c>
      <c r="K31" s="11"/>
      <c r="L31" s="56"/>
    </row>
    <row r="32" spans="1:12" ht="10.5" customHeight="1">
      <c r="A32" s="10"/>
      <c r="B32" s="27"/>
      <c r="C32" s="128"/>
      <c r="D32" s="110"/>
      <c r="E32" s="145"/>
      <c r="F32" s="5"/>
      <c r="G32" s="40"/>
      <c r="H32" s="5"/>
      <c r="I32" s="63"/>
      <c r="J32" s="16">
        <f t="shared" si="1"/>
        <v>0</v>
      </c>
      <c r="K32" s="11"/>
      <c r="L32" s="56"/>
    </row>
    <row r="33" spans="1:12" ht="10.5">
      <c r="A33" s="10"/>
      <c r="B33" s="9" t="s">
        <v>33</v>
      </c>
      <c r="C33" s="107">
        <v>55000</v>
      </c>
      <c r="D33" s="107">
        <f>SUM(F33:F36)+SUM(K33:K36)</f>
        <v>55000</v>
      </c>
      <c r="E33" s="142">
        <f>C33-D33</f>
        <v>0</v>
      </c>
      <c r="F33" s="8">
        <v>55000</v>
      </c>
      <c r="G33" s="39" t="s">
        <v>87</v>
      </c>
      <c r="H33" s="8">
        <v>55000</v>
      </c>
      <c r="I33" s="39" t="s">
        <v>52</v>
      </c>
      <c r="J33" s="9">
        <f>F33-H33</f>
        <v>0</v>
      </c>
      <c r="K33" s="9"/>
      <c r="L33" s="55"/>
    </row>
    <row r="34" spans="1:12" ht="10.5">
      <c r="A34" s="10"/>
      <c r="B34" s="27"/>
      <c r="C34" s="108"/>
      <c r="D34" s="108"/>
      <c r="E34" s="146"/>
      <c r="F34" s="5"/>
      <c r="G34" s="33"/>
      <c r="H34" s="5"/>
      <c r="I34" s="33"/>
      <c r="J34" s="27">
        <f t="shared" si="1"/>
        <v>0</v>
      </c>
      <c r="K34" s="27"/>
      <c r="L34" s="33"/>
    </row>
    <row r="35" spans="1:12" ht="10.5" customHeight="1">
      <c r="A35" s="10"/>
      <c r="B35" s="27"/>
      <c r="C35" s="108"/>
      <c r="D35" s="109"/>
      <c r="E35" s="144"/>
      <c r="F35" s="5"/>
      <c r="G35" s="33"/>
      <c r="H35" s="5"/>
      <c r="I35" s="33"/>
      <c r="J35" s="27">
        <f>F35-H35</f>
        <v>0</v>
      </c>
      <c r="K35" s="27"/>
      <c r="L35" s="56"/>
    </row>
    <row r="36" spans="1:12" ht="10.5" customHeight="1">
      <c r="A36" s="10"/>
      <c r="B36" s="16"/>
      <c r="C36" s="128"/>
      <c r="D36" s="110"/>
      <c r="E36" s="145"/>
      <c r="F36" s="19"/>
      <c r="G36" s="34"/>
      <c r="H36" s="19"/>
      <c r="I36" s="34"/>
      <c r="J36" s="16">
        <f t="shared" si="1"/>
        <v>0</v>
      </c>
      <c r="K36" s="20"/>
      <c r="L36" s="57"/>
    </row>
    <row r="37" spans="1:12" ht="10.5">
      <c r="A37" s="10"/>
      <c r="B37" s="27" t="s">
        <v>31</v>
      </c>
      <c r="C37" s="107">
        <v>15000</v>
      </c>
      <c r="D37" s="107">
        <f>SUM(F37:F40)+SUM(K37:K40)</f>
        <v>12000</v>
      </c>
      <c r="E37" s="142">
        <f>C37-D37</f>
        <v>3000</v>
      </c>
      <c r="F37" s="5">
        <v>12000</v>
      </c>
      <c r="G37" s="40" t="s">
        <v>101</v>
      </c>
      <c r="H37" s="5">
        <v>10000</v>
      </c>
      <c r="I37" s="40" t="s">
        <v>34</v>
      </c>
      <c r="J37" s="9">
        <f>F37-H37</f>
        <v>2000</v>
      </c>
      <c r="K37" s="5"/>
      <c r="L37" s="33"/>
    </row>
    <row r="38" spans="1:12" ht="10.5">
      <c r="A38" s="10"/>
      <c r="B38" s="27"/>
      <c r="C38" s="108"/>
      <c r="D38" s="108"/>
      <c r="E38" s="146"/>
      <c r="F38" s="5"/>
      <c r="G38" s="40"/>
      <c r="H38" s="5"/>
      <c r="I38" s="40"/>
      <c r="J38" s="27">
        <f t="shared" si="1"/>
        <v>0</v>
      </c>
      <c r="K38" s="5"/>
      <c r="L38" s="33"/>
    </row>
    <row r="39" spans="1:12" ht="10.5" customHeight="1">
      <c r="A39" s="10"/>
      <c r="B39" s="27"/>
      <c r="C39" s="108"/>
      <c r="D39" s="109"/>
      <c r="E39" s="144"/>
      <c r="F39" s="5"/>
      <c r="G39" s="33"/>
      <c r="H39" s="5"/>
      <c r="I39" s="33"/>
      <c r="J39" s="27">
        <f>F39-H39</f>
        <v>0</v>
      </c>
      <c r="K39" s="11"/>
      <c r="L39" s="56"/>
    </row>
    <row r="40" spans="1:12" ht="10.5" customHeight="1">
      <c r="A40" s="27"/>
      <c r="B40" s="16"/>
      <c r="C40" s="128"/>
      <c r="D40" s="110"/>
      <c r="E40" s="145"/>
      <c r="F40" s="19"/>
      <c r="G40" s="34"/>
      <c r="H40" s="19"/>
      <c r="I40" s="34"/>
      <c r="J40" s="16">
        <f t="shared" si="1"/>
        <v>0</v>
      </c>
      <c r="K40" s="16"/>
      <c r="L40" s="57"/>
    </row>
    <row r="41" spans="1:12" ht="10.5">
      <c r="A41" s="10"/>
      <c r="B41" s="27" t="s">
        <v>32</v>
      </c>
      <c r="C41" s="107">
        <v>42000</v>
      </c>
      <c r="D41" s="107">
        <f>SUM(F41:F44)+SUM(K41:K44)</f>
        <v>24000</v>
      </c>
      <c r="E41" s="142">
        <f>C41-D41</f>
        <v>18000</v>
      </c>
      <c r="F41" s="5">
        <f>500*5*8</f>
        <v>20000</v>
      </c>
      <c r="G41" s="40" t="s">
        <v>88</v>
      </c>
      <c r="H41" s="5">
        <f>500*5*8</f>
        <v>20000</v>
      </c>
      <c r="I41" s="40" t="s">
        <v>89</v>
      </c>
      <c r="J41" s="9">
        <f>F41-H41</f>
        <v>0</v>
      </c>
      <c r="K41" s="5">
        <v>1000</v>
      </c>
      <c r="L41" s="40" t="s">
        <v>90</v>
      </c>
    </row>
    <row r="42" spans="1:12" ht="10.5">
      <c r="A42" s="10"/>
      <c r="B42" s="27"/>
      <c r="C42" s="108"/>
      <c r="D42" s="108"/>
      <c r="E42" s="146"/>
      <c r="F42" s="5">
        <v>1500</v>
      </c>
      <c r="G42" s="40" t="s">
        <v>91</v>
      </c>
      <c r="H42" s="5">
        <v>1000</v>
      </c>
      <c r="I42" s="40" t="s">
        <v>100</v>
      </c>
      <c r="J42" s="27">
        <f t="shared" si="1"/>
        <v>500</v>
      </c>
      <c r="K42" s="5"/>
      <c r="L42" s="33"/>
    </row>
    <row r="43" spans="1:12" ht="10.5" customHeight="1">
      <c r="A43" s="10"/>
      <c r="B43" s="27"/>
      <c r="C43" s="108"/>
      <c r="D43" s="109"/>
      <c r="E43" s="144"/>
      <c r="F43" s="5">
        <v>1500</v>
      </c>
      <c r="G43" s="40" t="s">
        <v>92</v>
      </c>
      <c r="H43" s="5">
        <v>1000</v>
      </c>
      <c r="I43" s="40" t="s">
        <v>100</v>
      </c>
      <c r="J43" s="27">
        <f>F43-H43</f>
        <v>500</v>
      </c>
      <c r="K43" s="11"/>
      <c r="L43" s="56"/>
    </row>
    <row r="44" spans="1:12" ht="10.5" customHeight="1">
      <c r="A44" s="18"/>
      <c r="B44" s="16"/>
      <c r="C44" s="128"/>
      <c r="D44" s="110"/>
      <c r="E44" s="145"/>
      <c r="F44" s="19"/>
      <c r="G44" s="34"/>
      <c r="H44" s="19"/>
      <c r="I44" s="34"/>
      <c r="J44" s="16">
        <f t="shared" si="1"/>
        <v>0</v>
      </c>
      <c r="K44" s="20"/>
      <c r="L44" s="57"/>
    </row>
    <row r="45" spans="1:12" ht="10.5">
      <c r="A45" s="125" t="s">
        <v>17</v>
      </c>
      <c r="B45" s="126"/>
      <c r="C45" s="27">
        <f>SUM(C46:C54)</f>
        <v>88000</v>
      </c>
      <c r="D45" s="27">
        <f>SUM(D46:D54)</f>
        <v>114500</v>
      </c>
      <c r="E45" s="45">
        <f>C45-D45</f>
        <v>-26500</v>
      </c>
      <c r="F45" s="27">
        <f>SUM(F46:F54)</f>
        <v>83000</v>
      </c>
      <c r="G45" s="33"/>
      <c r="H45" s="27">
        <f>SUM(H46:H54)</f>
        <v>83000</v>
      </c>
      <c r="I45" s="33"/>
      <c r="J45" s="27">
        <f aca="true" t="shared" si="2" ref="J45:J72">F45-H45</f>
        <v>0</v>
      </c>
      <c r="K45" s="27">
        <f>SUM(K46:K54)</f>
        <v>31500</v>
      </c>
      <c r="L45" s="33"/>
    </row>
    <row r="46" spans="1:12" ht="10.5">
      <c r="A46" s="10"/>
      <c r="B46" s="9" t="s">
        <v>18</v>
      </c>
      <c r="C46" s="107">
        <v>60000</v>
      </c>
      <c r="D46" s="107">
        <f>SUM(F46:F48)+SUM(K46:K48)</f>
        <v>60000</v>
      </c>
      <c r="E46" s="142">
        <f>C46-D46</f>
        <v>0</v>
      </c>
      <c r="F46" s="8">
        <v>30000</v>
      </c>
      <c r="G46" s="39" t="s">
        <v>94</v>
      </c>
      <c r="H46" s="8">
        <v>30000</v>
      </c>
      <c r="I46" s="39" t="s">
        <v>96</v>
      </c>
      <c r="J46" s="9">
        <f t="shared" si="2"/>
        <v>0</v>
      </c>
      <c r="K46" s="9"/>
      <c r="L46" s="55"/>
    </row>
    <row r="47" spans="1:12" ht="10.5">
      <c r="A47" s="10"/>
      <c r="B47" s="27"/>
      <c r="C47" s="108"/>
      <c r="D47" s="108"/>
      <c r="E47" s="146"/>
      <c r="F47" s="5">
        <v>30000</v>
      </c>
      <c r="G47" s="40" t="s">
        <v>95</v>
      </c>
      <c r="H47" s="5">
        <v>30000</v>
      </c>
      <c r="I47" s="40" t="s">
        <v>96</v>
      </c>
      <c r="J47" s="27">
        <f t="shared" si="2"/>
        <v>0</v>
      </c>
      <c r="K47" s="27"/>
      <c r="L47" s="56"/>
    </row>
    <row r="48" spans="1:12" ht="10.5" customHeight="1">
      <c r="A48" s="10"/>
      <c r="B48" s="27"/>
      <c r="C48" s="110"/>
      <c r="D48" s="110"/>
      <c r="E48" s="145"/>
      <c r="F48" s="5"/>
      <c r="G48" s="33"/>
      <c r="H48" s="5"/>
      <c r="I48" s="33"/>
      <c r="J48" s="27">
        <f t="shared" si="2"/>
        <v>0</v>
      </c>
      <c r="K48" s="27"/>
      <c r="L48" s="56"/>
    </row>
    <row r="49" spans="1:12" ht="10.5">
      <c r="A49" s="10"/>
      <c r="B49" s="9" t="s">
        <v>19</v>
      </c>
      <c r="C49" s="107">
        <v>18000</v>
      </c>
      <c r="D49" s="107">
        <f>SUM(F49:F51)+SUM(K49:K51)</f>
        <v>18000</v>
      </c>
      <c r="E49" s="142">
        <f>C49-D49</f>
        <v>0</v>
      </c>
      <c r="F49" s="8">
        <f>3000*2*3</f>
        <v>18000</v>
      </c>
      <c r="G49" s="39" t="s">
        <v>97</v>
      </c>
      <c r="H49" s="8">
        <f>3000*2*3</f>
        <v>18000</v>
      </c>
      <c r="I49" s="39" t="s">
        <v>98</v>
      </c>
      <c r="J49" s="9">
        <f t="shared" si="2"/>
        <v>0</v>
      </c>
      <c r="K49" s="9"/>
      <c r="L49" s="55"/>
    </row>
    <row r="50" spans="1:12" ht="10.5">
      <c r="A50" s="10"/>
      <c r="B50" s="27"/>
      <c r="C50" s="108"/>
      <c r="D50" s="108"/>
      <c r="E50" s="146"/>
      <c r="F50" s="5"/>
      <c r="G50" s="33"/>
      <c r="H50" s="5"/>
      <c r="I50" s="33"/>
      <c r="J50" s="27">
        <f t="shared" si="2"/>
        <v>0</v>
      </c>
      <c r="K50" s="27"/>
      <c r="L50" s="56"/>
    </row>
    <row r="51" spans="1:12" ht="10.5" customHeight="1">
      <c r="A51" s="10"/>
      <c r="B51" s="16"/>
      <c r="C51" s="110"/>
      <c r="D51" s="110"/>
      <c r="E51" s="145"/>
      <c r="F51" s="19"/>
      <c r="G51" s="34"/>
      <c r="H51" s="19"/>
      <c r="I51" s="34"/>
      <c r="J51" s="27">
        <f t="shared" si="2"/>
        <v>0</v>
      </c>
      <c r="K51" s="16"/>
      <c r="L51" s="57"/>
    </row>
    <row r="52" spans="1:12" ht="10.5">
      <c r="A52" s="10"/>
      <c r="B52" s="27" t="s">
        <v>20</v>
      </c>
      <c r="C52" s="107">
        <v>10000</v>
      </c>
      <c r="D52" s="107">
        <f>SUM(F52:F54)+SUM(K52:K54)</f>
        <v>36500</v>
      </c>
      <c r="E52" s="142">
        <f>C52-D52</f>
        <v>-26500</v>
      </c>
      <c r="F52" s="5">
        <f>10*50*10</f>
        <v>5000</v>
      </c>
      <c r="G52" s="40" t="s">
        <v>102</v>
      </c>
      <c r="H52" s="5">
        <f>10*50*10</f>
        <v>5000</v>
      </c>
      <c r="I52" s="40" t="s">
        <v>103</v>
      </c>
      <c r="J52" s="9">
        <f t="shared" si="2"/>
        <v>0</v>
      </c>
      <c r="K52" s="27">
        <v>31500</v>
      </c>
      <c r="L52" s="58" t="s">
        <v>99</v>
      </c>
    </row>
    <row r="53" spans="1:12" ht="10.5" customHeight="1">
      <c r="A53" s="10"/>
      <c r="B53" s="27"/>
      <c r="C53" s="109"/>
      <c r="D53" s="108"/>
      <c r="E53" s="146"/>
      <c r="F53" s="5"/>
      <c r="G53" s="33"/>
      <c r="H53" s="5"/>
      <c r="I53" s="33"/>
      <c r="J53" s="27">
        <f t="shared" si="2"/>
        <v>0</v>
      </c>
      <c r="K53" s="27"/>
      <c r="L53" s="56"/>
    </row>
    <row r="54" spans="1:12" ht="10.5" customHeight="1">
      <c r="A54" s="18"/>
      <c r="B54" s="16"/>
      <c r="C54" s="110"/>
      <c r="D54" s="110"/>
      <c r="E54" s="145"/>
      <c r="F54" s="19"/>
      <c r="G54" s="34"/>
      <c r="H54" s="19"/>
      <c r="I54" s="34"/>
      <c r="J54" s="16">
        <f t="shared" si="2"/>
        <v>0</v>
      </c>
      <c r="K54" s="16"/>
      <c r="L54" s="57"/>
    </row>
    <row r="55" spans="1:12" ht="10.5">
      <c r="A55" s="76" t="s">
        <v>21</v>
      </c>
      <c r="B55" s="77"/>
      <c r="C55" s="36">
        <f>SUM(C56:C67)</f>
        <v>66650</v>
      </c>
      <c r="D55" s="36">
        <f>SUM(D56:D67)</f>
        <v>58150</v>
      </c>
      <c r="E55" s="45">
        <f>C55-D55</f>
        <v>8500</v>
      </c>
      <c r="F55" s="36">
        <f>SUM(F56:F67)</f>
        <v>58150</v>
      </c>
      <c r="G55" s="32"/>
      <c r="H55" s="36">
        <f>SUM(H56:H67)</f>
        <v>58150</v>
      </c>
      <c r="I55" s="32"/>
      <c r="J55" s="36">
        <f t="shared" si="2"/>
        <v>0</v>
      </c>
      <c r="K55" s="9">
        <f>SUM(K56:K67)</f>
        <v>0</v>
      </c>
      <c r="L55" s="32"/>
    </row>
    <row r="56" spans="1:12" ht="10.5">
      <c r="A56" s="26"/>
      <c r="B56" s="42" t="s">
        <v>35</v>
      </c>
      <c r="C56" s="107">
        <v>52500</v>
      </c>
      <c r="D56" s="107">
        <f>SUM(F56:F59)+SUM(K56:K59)</f>
        <v>42000</v>
      </c>
      <c r="E56" s="142">
        <f>C56-D56</f>
        <v>10500</v>
      </c>
      <c r="F56" s="9">
        <f>4200*10</f>
        <v>42000</v>
      </c>
      <c r="G56" s="37" t="s">
        <v>106</v>
      </c>
      <c r="H56" s="9">
        <f>4200*10</f>
        <v>42000</v>
      </c>
      <c r="I56" s="37" t="s">
        <v>107</v>
      </c>
      <c r="J56" s="9">
        <f t="shared" si="2"/>
        <v>0</v>
      </c>
      <c r="K56" s="9"/>
      <c r="L56" s="55"/>
    </row>
    <row r="57" spans="1:12" ht="10.5" customHeight="1">
      <c r="A57" s="26"/>
      <c r="B57" s="43"/>
      <c r="C57" s="109"/>
      <c r="D57" s="109"/>
      <c r="E57" s="144"/>
      <c r="F57" s="27"/>
      <c r="G57" s="38" t="s">
        <v>118</v>
      </c>
      <c r="H57" s="27"/>
      <c r="I57" s="28"/>
      <c r="J57" s="27">
        <f t="shared" si="2"/>
        <v>0</v>
      </c>
      <c r="K57" s="27"/>
      <c r="L57" s="56"/>
    </row>
    <row r="58" spans="1:12" ht="10.5" customHeight="1">
      <c r="A58" s="26"/>
      <c r="B58" s="43"/>
      <c r="C58" s="109"/>
      <c r="D58" s="109"/>
      <c r="E58" s="144"/>
      <c r="F58" s="27"/>
      <c r="G58" s="28"/>
      <c r="H58" s="27"/>
      <c r="I58" s="28"/>
      <c r="J58" s="27">
        <f t="shared" si="2"/>
        <v>0</v>
      </c>
      <c r="K58" s="27"/>
      <c r="L58" s="56"/>
    </row>
    <row r="59" spans="1:12" ht="10.5" customHeight="1">
      <c r="A59" s="26"/>
      <c r="B59" s="44"/>
      <c r="C59" s="110"/>
      <c r="D59" s="110"/>
      <c r="E59" s="145"/>
      <c r="F59" s="16"/>
      <c r="G59" s="31"/>
      <c r="H59" s="16"/>
      <c r="I59" s="31"/>
      <c r="J59" s="16">
        <f t="shared" si="2"/>
        <v>0</v>
      </c>
      <c r="K59" s="16"/>
      <c r="L59" s="57"/>
    </row>
    <row r="60" spans="1:12" ht="10.5">
      <c r="A60" s="26"/>
      <c r="B60" s="43" t="s">
        <v>36</v>
      </c>
      <c r="C60" s="107">
        <v>11000</v>
      </c>
      <c r="D60" s="107">
        <f>SUM(F60:F63)+SUM(K60:K63)</f>
        <v>10900</v>
      </c>
      <c r="E60" s="142">
        <f>C60-D60</f>
        <v>100</v>
      </c>
      <c r="F60" s="27">
        <v>10900</v>
      </c>
      <c r="G60" s="38" t="s">
        <v>116</v>
      </c>
      <c r="H60" s="27">
        <v>10900</v>
      </c>
      <c r="I60" s="38" t="s">
        <v>117</v>
      </c>
      <c r="J60" s="9">
        <f t="shared" si="2"/>
        <v>0</v>
      </c>
      <c r="K60" s="27"/>
      <c r="L60" s="56"/>
    </row>
    <row r="61" spans="1:12" ht="10.5" customHeight="1">
      <c r="A61" s="26"/>
      <c r="B61" s="43"/>
      <c r="C61" s="109"/>
      <c r="D61" s="109"/>
      <c r="E61" s="144"/>
      <c r="F61" s="27"/>
      <c r="G61" s="28"/>
      <c r="H61" s="27"/>
      <c r="I61" s="28"/>
      <c r="J61" s="27">
        <f t="shared" si="2"/>
        <v>0</v>
      </c>
      <c r="K61" s="27"/>
      <c r="L61" s="56"/>
    </row>
    <row r="62" spans="1:12" ht="10.5" customHeight="1">
      <c r="A62" s="26"/>
      <c r="B62" s="43"/>
      <c r="C62" s="109"/>
      <c r="D62" s="109"/>
      <c r="E62" s="144"/>
      <c r="F62" s="27"/>
      <c r="G62" s="28"/>
      <c r="H62" s="27"/>
      <c r="I62" s="28"/>
      <c r="J62" s="27">
        <f t="shared" si="2"/>
        <v>0</v>
      </c>
      <c r="K62" s="27"/>
      <c r="L62" s="56"/>
    </row>
    <row r="63" spans="1:12" ht="10.5" customHeight="1">
      <c r="A63" s="26"/>
      <c r="B63" s="44"/>
      <c r="C63" s="110"/>
      <c r="D63" s="110"/>
      <c r="E63" s="145"/>
      <c r="F63" s="27"/>
      <c r="G63" s="28"/>
      <c r="H63" s="27"/>
      <c r="I63" s="28"/>
      <c r="J63" s="16">
        <f t="shared" si="2"/>
        <v>0</v>
      </c>
      <c r="K63" s="27"/>
      <c r="L63" s="56"/>
    </row>
    <row r="64" spans="1:12" ht="10.5">
      <c r="A64" s="26"/>
      <c r="B64" s="27" t="s">
        <v>20</v>
      </c>
      <c r="C64" s="107">
        <v>3150</v>
      </c>
      <c r="D64" s="107">
        <f>SUM(F64:F67)+SUM(K64:K67)</f>
        <v>5250</v>
      </c>
      <c r="E64" s="142">
        <f>C64-D64</f>
        <v>-2100</v>
      </c>
      <c r="F64" s="9">
        <v>5250</v>
      </c>
      <c r="G64" s="41" t="s">
        <v>114</v>
      </c>
      <c r="H64" s="9">
        <v>5250</v>
      </c>
      <c r="I64" s="37" t="s">
        <v>115</v>
      </c>
      <c r="J64" s="9">
        <f t="shared" si="2"/>
        <v>0</v>
      </c>
      <c r="K64" s="9"/>
      <c r="L64" s="55"/>
    </row>
    <row r="65" spans="1:12" ht="10.5" customHeight="1">
      <c r="A65" s="26"/>
      <c r="B65" s="43"/>
      <c r="C65" s="109"/>
      <c r="D65" s="109"/>
      <c r="E65" s="144"/>
      <c r="F65" s="27"/>
      <c r="G65" s="28"/>
      <c r="H65" s="27"/>
      <c r="I65" s="28"/>
      <c r="J65" s="27">
        <f t="shared" si="2"/>
        <v>0</v>
      </c>
      <c r="K65" s="27"/>
      <c r="L65" s="56"/>
    </row>
    <row r="66" spans="1:12" ht="10.5" customHeight="1">
      <c r="A66" s="26"/>
      <c r="B66" s="43"/>
      <c r="C66" s="109"/>
      <c r="D66" s="109"/>
      <c r="E66" s="144"/>
      <c r="F66" s="27"/>
      <c r="G66" s="28"/>
      <c r="H66" s="27"/>
      <c r="I66" s="28"/>
      <c r="J66" s="27">
        <f t="shared" si="2"/>
        <v>0</v>
      </c>
      <c r="K66" s="27"/>
      <c r="L66" s="56"/>
    </row>
    <row r="67" spans="1:12" ht="10.5" customHeight="1">
      <c r="A67" s="29"/>
      <c r="B67" s="44"/>
      <c r="C67" s="110"/>
      <c r="D67" s="110"/>
      <c r="E67" s="145"/>
      <c r="F67" s="16"/>
      <c r="G67" s="31"/>
      <c r="H67" s="16"/>
      <c r="I67" s="31"/>
      <c r="J67" s="27">
        <f t="shared" si="2"/>
        <v>0</v>
      </c>
      <c r="K67" s="16"/>
      <c r="L67" s="57"/>
    </row>
    <row r="68" spans="1:12" ht="10.5">
      <c r="A68" s="127" t="s">
        <v>53</v>
      </c>
      <c r="B68" s="127"/>
      <c r="C68" s="107">
        <v>84000</v>
      </c>
      <c r="D68" s="107">
        <f>SUM(F68:F70)+SUM(K68:K70)</f>
        <v>135000</v>
      </c>
      <c r="E68" s="142">
        <f>C68-D68</f>
        <v>-51000</v>
      </c>
      <c r="F68" s="5">
        <v>84000</v>
      </c>
      <c r="G68" s="40" t="s">
        <v>54</v>
      </c>
      <c r="H68" s="5">
        <v>84000</v>
      </c>
      <c r="I68" s="63" t="s">
        <v>55</v>
      </c>
      <c r="J68" s="9">
        <f t="shared" si="2"/>
        <v>0</v>
      </c>
      <c r="K68" s="11"/>
      <c r="L68" s="56"/>
    </row>
    <row r="69" spans="1:12" ht="10.5">
      <c r="A69" s="26"/>
      <c r="B69" s="35"/>
      <c r="C69" s="108"/>
      <c r="D69" s="108"/>
      <c r="E69" s="146"/>
      <c r="F69" s="5">
        <f>25500*2</f>
        <v>51000</v>
      </c>
      <c r="G69" s="40" t="s">
        <v>123</v>
      </c>
      <c r="H69" s="5">
        <v>51000</v>
      </c>
      <c r="I69" s="40" t="s">
        <v>122</v>
      </c>
      <c r="J69" s="27">
        <f t="shared" si="2"/>
        <v>0</v>
      </c>
      <c r="K69" s="11"/>
      <c r="L69" s="56"/>
    </row>
    <row r="70" spans="1:12" ht="10.5" customHeight="1">
      <c r="A70" s="18"/>
      <c r="B70" s="20"/>
      <c r="C70" s="110"/>
      <c r="D70" s="110"/>
      <c r="E70" s="145"/>
      <c r="F70" s="19"/>
      <c r="G70" s="34"/>
      <c r="H70" s="19"/>
      <c r="I70" s="65"/>
      <c r="J70" s="16">
        <f t="shared" si="2"/>
        <v>0</v>
      </c>
      <c r="K70" s="20"/>
      <c r="L70" s="57"/>
    </row>
    <row r="71" spans="1:12" ht="10.5" customHeight="1">
      <c r="A71" s="125" t="s">
        <v>22</v>
      </c>
      <c r="B71" s="126"/>
      <c r="C71" s="9">
        <f>SUM(C72:C80)</f>
        <v>85000</v>
      </c>
      <c r="D71" s="9">
        <f>SUM(D72:D80)</f>
        <v>85000</v>
      </c>
      <c r="E71" s="45">
        <f>C71-D71</f>
        <v>0</v>
      </c>
      <c r="F71" s="9">
        <f>SUM(F72:F80)</f>
        <v>85000</v>
      </c>
      <c r="G71" s="32"/>
      <c r="H71" s="9">
        <f>SUM(H72:H80)</f>
        <v>85000</v>
      </c>
      <c r="I71" s="32"/>
      <c r="J71" s="27">
        <f t="shared" si="2"/>
        <v>0</v>
      </c>
      <c r="K71" s="9">
        <f>SUM(K72:K80)</f>
        <v>0</v>
      </c>
      <c r="L71" s="32"/>
    </row>
    <row r="72" spans="1:12" ht="10.5">
      <c r="A72" s="10"/>
      <c r="B72" s="9" t="s">
        <v>23</v>
      </c>
      <c r="C72" s="107">
        <v>0</v>
      </c>
      <c r="D72" s="107">
        <f>SUM(F72:F74)+SUM(K72:K74)</f>
        <v>0</v>
      </c>
      <c r="E72" s="142">
        <f>C72-D72</f>
        <v>0</v>
      </c>
      <c r="F72" s="8">
        <v>0</v>
      </c>
      <c r="G72" s="32"/>
      <c r="H72" s="8">
        <v>0</v>
      </c>
      <c r="I72" s="66"/>
      <c r="J72" s="9">
        <f t="shared" si="2"/>
        <v>0</v>
      </c>
      <c r="K72" s="21"/>
      <c r="L72" s="55"/>
    </row>
    <row r="73" spans="1:12" ht="10.5">
      <c r="A73" s="10"/>
      <c r="B73" s="27"/>
      <c r="C73" s="108"/>
      <c r="D73" s="108"/>
      <c r="E73" s="146"/>
      <c r="F73" s="5"/>
      <c r="G73" s="33"/>
      <c r="H73" s="5"/>
      <c r="I73" s="64"/>
      <c r="J73" s="27">
        <f aca="true" t="shared" si="3" ref="J73:J80">F73-H73</f>
        <v>0</v>
      </c>
      <c r="K73" s="11"/>
      <c r="L73" s="56"/>
    </row>
    <row r="74" spans="1:12" ht="10.5" customHeight="1">
      <c r="A74" s="10"/>
      <c r="B74" s="27"/>
      <c r="C74" s="110"/>
      <c r="D74" s="110"/>
      <c r="E74" s="145"/>
      <c r="F74" s="5"/>
      <c r="G74" s="33"/>
      <c r="H74" s="5"/>
      <c r="I74" s="64"/>
      <c r="J74" s="16">
        <f t="shared" si="3"/>
        <v>0</v>
      </c>
      <c r="K74" s="11"/>
      <c r="L74" s="56"/>
    </row>
    <row r="75" spans="1:12" ht="10.5">
      <c r="A75" s="10"/>
      <c r="B75" s="9" t="s">
        <v>24</v>
      </c>
      <c r="C75" s="107">
        <v>25000</v>
      </c>
      <c r="D75" s="107">
        <f>SUM(F75:F77)+SUM(K75:K77)</f>
        <v>25000</v>
      </c>
      <c r="E75" s="142">
        <f>C75-D75</f>
        <v>0</v>
      </c>
      <c r="F75" s="8">
        <v>25000</v>
      </c>
      <c r="G75" s="39" t="s">
        <v>47</v>
      </c>
      <c r="H75" s="8">
        <v>25000</v>
      </c>
      <c r="I75" s="62" t="s">
        <v>48</v>
      </c>
      <c r="J75" s="9">
        <f t="shared" si="3"/>
        <v>0</v>
      </c>
      <c r="K75" s="21"/>
      <c r="L75" s="55"/>
    </row>
    <row r="76" spans="1:12" ht="10.5" customHeight="1">
      <c r="A76" s="10"/>
      <c r="B76" s="27"/>
      <c r="C76" s="108"/>
      <c r="D76" s="108"/>
      <c r="E76" s="144"/>
      <c r="F76" s="5"/>
      <c r="G76" s="33"/>
      <c r="H76" s="5"/>
      <c r="I76" s="64"/>
      <c r="J76" s="27">
        <f t="shared" si="3"/>
        <v>0</v>
      </c>
      <c r="K76" s="11"/>
      <c r="L76" s="56"/>
    </row>
    <row r="77" spans="1:12" ht="10.5" customHeight="1">
      <c r="A77" s="10"/>
      <c r="B77" s="16"/>
      <c r="C77" s="110"/>
      <c r="D77" s="110"/>
      <c r="E77" s="145"/>
      <c r="F77" s="19"/>
      <c r="G77" s="34"/>
      <c r="H77" s="19"/>
      <c r="I77" s="65"/>
      <c r="J77" s="16">
        <f t="shared" si="3"/>
        <v>0</v>
      </c>
      <c r="K77" s="20"/>
      <c r="L77" s="57"/>
    </row>
    <row r="78" spans="1:12" ht="10.5">
      <c r="A78" s="10"/>
      <c r="B78" s="27" t="s">
        <v>29</v>
      </c>
      <c r="C78" s="107">
        <v>60000</v>
      </c>
      <c r="D78" s="107">
        <f>SUM(F78:F80)+SUM(K78:K80)</f>
        <v>60000</v>
      </c>
      <c r="E78" s="142">
        <f>C78-D78</f>
        <v>0</v>
      </c>
      <c r="F78" s="5">
        <v>60000</v>
      </c>
      <c r="G78" s="40" t="s">
        <v>49</v>
      </c>
      <c r="H78" s="5">
        <v>60000</v>
      </c>
      <c r="I78" s="63" t="s">
        <v>50</v>
      </c>
      <c r="J78" s="9">
        <f t="shared" si="3"/>
        <v>0</v>
      </c>
      <c r="K78" s="11"/>
      <c r="L78" s="56"/>
    </row>
    <row r="79" spans="1:12" ht="10.5">
      <c r="A79" s="10"/>
      <c r="B79" s="27"/>
      <c r="C79" s="108"/>
      <c r="D79" s="108"/>
      <c r="E79" s="146"/>
      <c r="F79" s="5"/>
      <c r="G79" s="33"/>
      <c r="H79" s="5"/>
      <c r="I79" s="64"/>
      <c r="J79" s="27">
        <f t="shared" si="3"/>
        <v>0</v>
      </c>
      <c r="K79" s="11"/>
      <c r="L79" s="56"/>
    </row>
    <row r="80" spans="1:12" ht="10.5" customHeight="1">
      <c r="A80" s="18"/>
      <c r="B80" s="16"/>
      <c r="C80" s="110"/>
      <c r="D80" s="110"/>
      <c r="E80" s="145"/>
      <c r="F80" s="19"/>
      <c r="G80" s="34"/>
      <c r="H80" s="19"/>
      <c r="I80" s="65"/>
      <c r="J80" s="16">
        <f t="shared" si="3"/>
        <v>0</v>
      </c>
      <c r="K80" s="20"/>
      <c r="L80" s="57"/>
    </row>
    <row r="81" spans="1:12" ht="10.5" customHeight="1">
      <c r="A81" s="125" t="s">
        <v>25</v>
      </c>
      <c r="B81" s="126"/>
      <c r="C81" s="27">
        <f>SUM(C82:C89)</f>
        <v>26700</v>
      </c>
      <c r="D81" s="27">
        <f>SUM(D82:D89)</f>
        <v>26700</v>
      </c>
      <c r="E81" s="45">
        <f>C81-D81</f>
        <v>0</v>
      </c>
      <c r="F81" s="27">
        <f>SUM(F82:F89)</f>
        <v>26700</v>
      </c>
      <c r="G81" s="33"/>
      <c r="H81" s="27">
        <f>SUM(H82:H89)</f>
        <v>26700</v>
      </c>
      <c r="I81" s="33"/>
      <c r="J81" s="27">
        <f aca="true" t="shared" si="4" ref="J81:J103">F81-H81</f>
        <v>0</v>
      </c>
      <c r="K81" s="27">
        <f>SUM(K82:K89)</f>
        <v>0</v>
      </c>
      <c r="L81" s="33"/>
    </row>
    <row r="82" spans="1:12" ht="10.5">
      <c r="A82" s="10"/>
      <c r="B82" s="9" t="s">
        <v>65</v>
      </c>
      <c r="C82" s="107">
        <v>18700</v>
      </c>
      <c r="D82" s="107">
        <f>SUM(F82:F85)+SUM(K82:K85)</f>
        <v>18700</v>
      </c>
      <c r="E82" s="142">
        <f>C82-D82</f>
        <v>0</v>
      </c>
      <c r="F82" s="8">
        <v>16000</v>
      </c>
      <c r="G82" s="39" t="s">
        <v>125</v>
      </c>
      <c r="H82" s="8">
        <v>16000</v>
      </c>
      <c r="I82" s="39" t="s">
        <v>38</v>
      </c>
      <c r="J82" s="9">
        <f t="shared" si="4"/>
        <v>0</v>
      </c>
      <c r="K82" s="9"/>
      <c r="L82" s="55"/>
    </row>
    <row r="83" spans="1:12" ht="10.5">
      <c r="A83" s="10"/>
      <c r="B83" s="27"/>
      <c r="C83" s="108"/>
      <c r="D83" s="108"/>
      <c r="E83" s="146"/>
      <c r="F83" s="5">
        <v>2700</v>
      </c>
      <c r="G83" s="40" t="s">
        <v>126</v>
      </c>
      <c r="H83" s="5">
        <v>2700</v>
      </c>
      <c r="I83" s="40" t="s">
        <v>39</v>
      </c>
      <c r="J83" s="5">
        <f t="shared" si="4"/>
        <v>0</v>
      </c>
      <c r="K83" s="27"/>
      <c r="L83" s="56"/>
    </row>
    <row r="84" spans="1:12" ht="10.5">
      <c r="A84" s="10"/>
      <c r="B84" s="27"/>
      <c r="C84" s="108"/>
      <c r="D84" s="108"/>
      <c r="E84" s="144"/>
      <c r="F84" s="5"/>
      <c r="G84" s="33"/>
      <c r="H84" s="5"/>
      <c r="I84" s="33"/>
      <c r="J84" s="5">
        <f t="shared" si="4"/>
        <v>0</v>
      </c>
      <c r="K84" s="27"/>
      <c r="L84" s="56"/>
    </row>
    <row r="85" spans="1:12" ht="10.5" customHeight="1">
      <c r="A85" s="10"/>
      <c r="B85" s="27"/>
      <c r="C85" s="110"/>
      <c r="D85" s="110"/>
      <c r="E85" s="145"/>
      <c r="F85" s="5"/>
      <c r="G85" s="33"/>
      <c r="H85" s="5"/>
      <c r="I85" s="33"/>
      <c r="J85" s="5">
        <f t="shared" si="4"/>
        <v>0</v>
      </c>
      <c r="K85" s="27"/>
      <c r="L85" s="56"/>
    </row>
    <row r="86" spans="1:12" ht="10.5">
      <c r="A86" s="10"/>
      <c r="B86" s="9" t="s">
        <v>37</v>
      </c>
      <c r="C86" s="107">
        <v>8000</v>
      </c>
      <c r="D86" s="107">
        <f>SUM(F86:F89)+SUM(K86:K89)</f>
        <v>8000</v>
      </c>
      <c r="E86" s="142">
        <f>C86-D86</f>
        <v>0</v>
      </c>
      <c r="F86" s="8">
        <v>8000</v>
      </c>
      <c r="G86" s="39" t="s">
        <v>108</v>
      </c>
      <c r="H86" s="8">
        <v>8000</v>
      </c>
      <c r="I86" s="39" t="s">
        <v>51</v>
      </c>
      <c r="J86" s="9">
        <f t="shared" si="4"/>
        <v>0</v>
      </c>
      <c r="K86" s="9"/>
      <c r="L86" s="55"/>
    </row>
    <row r="87" spans="1:12" ht="10.5">
      <c r="A87" s="10"/>
      <c r="B87" s="27"/>
      <c r="C87" s="108"/>
      <c r="D87" s="108"/>
      <c r="E87" s="146"/>
      <c r="F87" s="5"/>
      <c r="G87" s="33"/>
      <c r="H87" s="5"/>
      <c r="I87" s="33"/>
      <c r="J87" s="5">
        <f t="shared" si="4"/>
        <v>0</v>
      </c>
      <c r="K87" s="27"/>
      <c r="L87" s="56"/>
    </row>
    <row r="88" spans="1:12" ht="10.5">
      <c r="A88" s="10"/>
      <c r="B88" s="27"/>
      <c r="C88" s="108"/>
      <c r="D88" s="108"/>
      <c r="E88" s="144"/>
      <c r="F88" s="5"/>
      <c r="G88" s="33"/>
      <c r="H88" s="5"/>
      <c r="I88" s="33"/>
      <c r="J88" s="5">
        <f t="shared" si="4"/>
        <v>0</v>
      </c>
      <c r="K88" s="27"/>
      <c r="L88" s="56"/>
    </row>
    <row r="89" spans="1:12" ht="10.5" customHeight="1">
      <c r="A89" s="16"/>
      <c r="B89" s="16"/>
      <c r="C89" s="110"/>
      <c r="D89" s="110"/>
      <c r="E89" s="145"/>
      <c r="F89" s="19"/>
      <c r="G89" s="34"/>
      <c r="H89" s="19"/>
      <c r="I89" s="34"/>
      <c r="J89" s="5">
        <f t="shared" si="4"/>
        <v>0</v>
      </c>
      <c r="K89" s="16"/>
      <c r="L89" s="57"/>
    </row>
    <row r="90" spans="1:12" ht="10.5" customHeight="1">
      <c r="A90" s="76" t="s">
        <v>26</v>
      </c>
      <c r="B90" s="104"/>
      <c r="C90" s="13">
        <f>SUM(C91:C94)</f>
        <v>50000</v>
      </c>
      <c r="D90" s="36">
        <f>SUM(D91:D94)</f>
        <v>90000</v>
      </c>
      <c r="E90" s="17">
        <f>C90-D90</f>
        <v>-40000</v>
      </c>
      <c r="F90" s="14">
        <f>SUM(F91:F94)</f>
        <v>90000</v>
      </c>
      <c r="G90" s="69"/>
      <c r="H90" s="14">
        <f>SUM(H91:H94)</f>
        <v>90000</v>
      </c>
      <c r="I90" s="70"/>
      <c r="J90" s="13">
        <f>F90-H90</f>
        <v>0</v>
      </c>
      <c r="K90" s="15">
        <f>SUM(K91:K92)</f>
        <v>0</v>
      </c>
      <c r="L90" s="61"/>
    </row>
    <row r="91" spans="1:12" ht="10.5">
      <c r="A91" s="68"/>
      <c r="B91" s="9" t="s">
        <v>111</v>
      </c>
      <c r="C91" s="107">
        <v>50000</v>
      </c>
      <c r="D91" s="107">
        <f>SUM(F91:F92)+SUM(K91:K92)</f>
        <v>90000</v>
      </c>
      <c r="E91" s="142">
        <f>C91-D91</f>
        <v>-40000</v>
      </c>
      <c r="F91" s="7">
        <f>5000*18</f>
        <v>90000</v>
      </c>
      <c r="G91" s="39" t="s">
        <v>113</v>
      </c>
      <c r="H91" s="7">
        <f>5000*18</f>
        <v>90000</v>
      </c>
      <c r="I91" s="39" t="s">
        <v>124</v>
      </c>
      <c r="J91" s="27">
        <f t="shared" si="4"/>
        <v>0</v>
      </c>
      <c r="K91" s="21"/>
      <c r="L91" s="55"/>
    </row>
    <row r="92" spans="1:12" ht="10.5" customHeight="1">
      <c r="A92" s="26"/>
      <c r="B92" s="16"/>
      <c r="C92" s="138"/>
      <c r="D92" s="138"/>
      <c r="E92" s="138"/>
      <c r="F92" s="19"/>
      <c r="G92" s="50"/>
      <c r="H92" s="19"/>
      <c r="I92" s="67"/>
      <c r="J92" s="16">
        <f t="shared" si="4"/>
        <v>0</v>
      </c>
      <c r="K92" s="20"/>
      <c r="L92" s="57"/>
    </row>
    <row r="93" spans="1:12" ht="10.5" customHeight="1">
      <c r="A93" s="26"/>
      <c r="B93" s="27" t="s">
        <v>112</v>
      </c>
      <c r="C93" s="140">
        <v>0</v>
      </c>
      <c r="D93" s="107">
        <f>SUM(F93:F94)+SUM(K93:K94)</f>
        <v>0</v>
      </c>
      <c r="E93" s="142">
        <f>C93-D93</f>
        <v>0</v>
      </c>
      <c r="F93" s="5"/>
      <c r="G93" s="33"/>
      <c r="H93" s="5"/>
      <c r="I93" s="64"/>
      <c r="J93" s="27">
        <f t="shared" si="4"/>
        <v>0</v>
      </c>
      <c r="K93" s="11"/>
      <c r="L93" s="56"/>
    </row>
    <row r="94" spans="1:12" ht="10.5" customHeight="1">
      <c r="A94" s="18"/>
      <c r="B94" s="16"/>
      <c r="C94" s="141"/>
      <c r="D94" s="138"/>
      <c r="E94" s="138"/>
      <c r="F94" s="19"/>
      <c r="G94" s="34"/>
      <c r="H94" s="19"/>
      <c r="I94" s="65"/>
      <c r="J94" s="16">
        <f t="shared" si="4"/>
        <v>0</v>
      </c>
      <c r="K94" s="20"/>
      <c r="L94" s="57"/>
    </row>
    <row r="95" spans="1:12" ht="10.5" customHeight="1">
      <c r="A95" s="76" t="s">
        <v>66</v>
      </c>
      <c r="B95" s="77"/>
      <c r="C95" s="107">
        <v>30000</v>
      </c>
      <c r="D95" s="107">
        <f>SUM(F95:F97)+SUM(K95:K97)</f>
        <v>39000</v>
      </c>
      <c r="E95" s="142">
        <f>C95-D95</f>
        <v>-9000</v>
      </c>
      <c r="F95" s="7">
        <v>6000</v>
      </c>
      <c r="G95" s="39" t="s">
        <v>58</v>
      </c>
      <c r="H95" s="8">
        <v>6000</v>
      </c>
      <c r="I95" s="39" t="s">
        <v>41</v>
      </c>
      <c r="J95" s="27">
        <f t="shared" si="4"/>
        <v>0</v>
      </c>
      <c r="K95" s="27"/>
      <c r="L95" s="56"/>
    </row>
    <row r="96" spans="1:12" ht="10.5" customHeight="1">
      <c r="A96" s="26"/>
      <c r="B96" s="35"/>
      <c r="C96" s="108"/>
      <c r="D96" s="108"/>
      <c r="E96" s="146"/>
      <c r="F96" s="10">
        <v>9000</v>
      </c>
      <c r="G96" s="40" t="s">
        <v>40</v>
      </c>
      <c r="H96" s="5">
        <v>9000</v>
      </c>
      <c r="I96" s="40" t="s">
        <v>42</v>
      </c>
      <c r="J96" s="5">
        <f t="shared" si="4"/>
        <v>0</v>
      </c>
      <c r="K96" s="27"/>
      <c r="L96" s="56"/>
    </row>
    <row r="97" spans="1:12" ht="10.5" customHeight="1">
      <c r="A97" s="18"/>
      <c r="B97" s="20"/>
      <c r="C97" s="110"/>
      <c r="D97" s="110"/>
      <c r="E97" s="145"/>
      <c r="F97" s="18">
        <v>24000</v>
      </c>
      <c r="G97" s="50" t="s">
        <v>59</v>
      </c>
      <c r="H97" s="19">
        <v>24000</v>
      </c>
      <c r="I97" s="50" t="s">
        <v>43</v>
      </c>
      <c r="J97" s="19">
        <f t="shared" si="4"/>
        <v>0</v>
      </c>
      <c r="K97" s="16"/>
      <c r="L97" s="57"/>
    </row>
    <row r="98" spans="1:12" ht="10.5">
      <c r="A98" s="127" t="s">
        <v>30</v>
      </c>
      <c r="B98" s="127"/>
      <c r="C98" s="36">
        <f>SUM(C99:C102)</f>
        <v>22050</v>
      </c>
      <c r="D98" s="36">
        <f>SUM(D99:D102)</f>
        <v>22050</v>
      </c>
      <c r="E98" s="45">
        <f>C98-D98</f>
        <v>0</v>
      </c>
      <c r="F98" s="5">
        <f>SUM(F99:F102)</f>
        <v>22050</v>
      </c>
      <c r="G98" s="40"/>
      <c r="H98" s="5">
        <f>SUM(H99:H102)</f>
        <v>22050</v>
      </c>
      <c r="I98" s="40"/>
      <c r="J98" s="9">
        <f t="shared" si="4"/>
        <v>0</v>
      </c>
      <c r="K98" s="27">
        <f>SUM(K99:K102)</f>
        <v>0</v>
      </c>
      <c r="L98" s="56"/>
    </row>
    <row r="99" spans="1:12" ht="10.5">
      <c r="A99" s="26"/>
      <c r="B99" s="9" t="s">
        <v>70</v>
      </c>
      <c r="C99" s="107">
        <v>1050</v>
      </c>
      <c r="D99" s="107">
        <f>SUM(F99:F100)+SUM(K99:K100)</f>
        <v>1050</v>
      </c>
      <c r="E99" s="142">
        <f>C99-D99</f>
        <v>0</v>
      </c>
      <c r="F99" s="8">
        <v>1050</v>
      </c>
      <c r="G99" s="39" t="s">
        <v>72</v>
      </c>
      <c r="H99" s="8">
        <v>1050</v>
      </c>
      <c r="I99" s="62" t="s">
        <v>44</v>
      </c>
      <c r="J99" s="9">
        <f t="shared" si="4"/>
        <v>0</v>
      </c>
      <c r="K99" s="21"/>
      <c r="L99" s="55"/>
    </row>
    <row r="100" spans="1:12" ht="10.5">
      <c r="A100" s="26"/>
      <c r="B100" s="54"/>
      <c r="C100" s="138"/>
      <c r="D100" s="138"/>
      <c r="E100" s="138"/>
      <c r="F100" s="19"/>
      <c r="G100" s="50"/>
      <c r="H100" s="19"/>
      <c r="I100" s="67"/>
      <c r="J100" s="27">
        <f t="shared" si="4"/>
        <v>0</v>
      </c>
      <c r="K100" s="20"/>
      <c r="L100" s="57"/>
    </row>
    <row r="101" spans="1:12" ht="10.5">
      <c r="A101" s="26"/>
      <c r="B101" s="27" t="s">
        <v>71</v>
      </c>
      <c r="C101" s="107">
        <v>21000</v>
      </c>
      <c r="D101" s="107">
        <f>SUM(F101:F102)+SUM(K101:K102)</f>
        <v>21000</v>
      </c>
      <c r="E101" s="142">
        <f>C101-D101</f>
        <v>0</v>
      </c>
      <c r="F101" s="5">
        <v>21000</v>
      </c>
      <c r="G101" s="40" t="s">
        <v>73</v>
      </c>
      <c r="H101" s="5">
        <v>21000</v>
      </c>
      <c r="I101" s="63" t="s">
        <v>74</v>
      </c>
      <c r="J101" s="9">
        <f t="shared" si="4"/>
        <v>0</v>
      </c>
      <c r="K101" s="11"/>
      <c r="L101" s="56"/>
    </row>
    <row r="102" spans="1:12" ht="10.5" customHeight="1">
      <c r="A102" s="18"/>
      <c r="B102" s="16"/>
      <c r="C102" s="138"/>
      <c r="D102" s="138"/>
      <c r="E102" s="138"/>
      <c r="F102" s="19"/>
      <c r="G102" s="34"/>
      <c r="H102" s="19"/>
      <c r="I102" s="65"/>
      <c r="J102" s="16">
        <f t="shared" si="4"/>
        <v>0</v>
      </c>
      <c r="K102" s="20"/>
      <c r="L102" s="57"/>
    </row>
    <row r="103" spans="1:12" ht="11.25" thickBot="1">
      <c r="A103" s="139" t="s">
        <v>27</v>
      </c>
      <c r="B103" s="139"/>
      <c r="C103" s="13">
        <f>SUM(C16:C102)-C28-C45-C55-C71-C81-C90-C98</f>
        <v>1125000</v>
      </c>
      <c r="D103" s="13">
        <f>SUM(D16:D102)-D28-D45-D55-D71-D81-D90-D98</f>
        <v>1125000</v>
      </c>
      <c r="E103" s="17">
        <f>C103-D103</f>
        <v>0</v>
      </c>
      <c r="F103" s="13">
        <f>SUM(F16:F102)-F28-F45-F55-F71-F81-F90-F98</f>
        <v>1092500</v>
      </c>
      <c r="G103" s="13"/>
      <c r="H103" s="13">
        <f>SUM(H16:H102)-H28-H45-H55-H71-H81-H90-H98</f>
        <v>1069500</v>
      </c>
      <c r="I103" s="13"/>
      <c r="J103" s="16">
        <f t="shared" si="4"/>
        <v>23000</v>
      </c>
      <c r="K103" s="13">
        <f>SUM(K16:K102)-K28-K45-K55-K71-K81-K90-K98</f>
        <v>32500</v>
      </c>
      <c r="L103" s="59"/>
    </row>
    <row r="104" spans="7:12" ht="11.25" thickBot="1">
      <c r="G104" s="6" t="s">
        <v>68</v>
      </c>
      <c r="H104" s="52">
        <f>H103</f>
        <v>1069500</v>
      </c>
      <c r="I104" s="72" t="s">
        <v>121</v>
      </c>
      <c r="L104" s="60"/>
    </row>
    <row r="105" ht="6" customHeight="1">
      <c r="L105" s="60"/>
    </row>
    <row r="106" spans="1:12" ht="11.25" customHeight="1">
      <c r="A106" s="103" t="s">
        <v>69</v>
      </c>
      <c r="B106" s="143"/>
      <c r="C106" s="53">
        <f>C9-C103</f>
        <v>0</v>
      </c>
      <c r="D106" s="78"/>
      <c r="E106" s="78"/>
      <c r="F106" s="5"/>
      <c r="G106" s="96" t="s">
        <v>120</v>
      </c>
      <c r="H106" s="97"/>
      <c r="I106" s="98"/>
      <c r="J106" s="71">
        <f>(H55+SUM(H68:H70))/H103</f>
        <v>0.18059841047218325</v>
      </c>
      <c r="K106" s="73" t="s">
        <v>127</v>
      </c>
      <c r="L106" s="28"/>
    </row>
    <row r="107" ht="10.5">
      <c r="L107" s="60"/>
    </row>
    <row r="108" ht="10.5">
      <c r="L108" s="60"/>
    </row>
    <row r="109" ht="10.5">
      <c r="L109" s="60"/>
    </row>
    <row r="110" ht="10.5">
      <c r="L110" s="60"/>
    </row>
    <row r="111" ht="10.5">
      <c r="L111" s="60"/>
    </row>
    <row r="112" ht="10.5">
      <c r="L112" s="60"/>
    </row>
    <row r="113" ht="10.5">
      <c r="L113" s="60"/>
    </row>
    <row r="114" ht="10.5">
      <c r="L114" s="60"/>
    </row>
    <row r="115" ht="10.5">
      <c r="L115" s="60"/>
    </row>
    <row r="116" ht="10.5">
      <c r="L116" s="60"/>
    </row>
    <row r="117" ht="10.5">
      <c r="L117" s="60"/>
    </row>
    <row r="118" ht="10.5">
      <c r="L118" s="60"/>
    </row>
    <row r="119" ht="10.5">
      <c r="L119" s="60"/>
    </row>
    <row r="120" ht="10.5">
      <c r="L120" s="60"/>
    </row>
    <row r="121" ht="10.5">
      <c r="L121" s="60"/>
    </row>
    <row r="122" ht="10.5">
      <c r="L122" s="60"/>
    </row>
    <row r="123" ht="10.5">
      <c r="L123" s="60"/>
    </row>
    <row r="124" ht="10.5">
      <c r="L124" s="60"/>
    </row>
    <row r="125" ht="10.5">
      <c r="L125" s="60"/>
    </row>
    <row r="126" ht="10.5">
      <c r="L126" s="60"/>
    </row>
    <row r="127" ht="10.5">
      <c r="L127" s="60"/>
    </row>
    <row r="128" ht="10.5">
      <c r="L128" s="60"/>
    </row>
    <row r="129" ht="10.5">
      <c r="L129" s="60"/>
    </row>
    <row r="130" ht="10.5">
      <c r="L130" s="60"/>
    </row>
    <row r="131" ht="10.5">
      <c r="L131" s="60"/>
    </row>
    <row r="132" ht="10.5">
      <c r="L132" s="60"/>
    </row>
    <row r="133" ht="10.5">
      <c r="L133" s="60"/>
    </row>
    <row r="134" ht="10.5">
      <c r="L134" s="60"/>
    </row>
    <row r="135" ht="10.5">
      <c r="L135" s="60"/>
    </row>
    <row r="136" ht="10.5">
      <c r="L136" s="60"/>
    </row>
    <row r="137" ht="10.5">
      <c r="L137" s="60"/>
    </row>
    <row r="138" ht="10.5">
      <c r="L138" s="60"/>
    </row>
    <row r="139" ht="10.5">
      <c r="L139" s="60"/>
    </row>
    <row r="140" ht="10.5">
      <c r="L140" s="60"/>
    </row>
    <row r="141" ht="10.5">
      <c r="L141" s="60"/>
    </row>
    <row r="142" ht="10.5">
      <c r="L142" s="60"/>
    </row>
    <row r="143" ht="10.5">
      <c r="L143" s="60"/>
    </row>
    <row r="144" ht="10.5">
      <c r="L144" s="60"/>
    </row>
    <row r="145" ht="10.5">
      <c r="L145" s="60"/>
    </row>
    <row r="146" ht="10.5">
      <c r="L146" s="60"/>
    </row>
    <row r="147" ht="10.5">
      <c r="L147" s="60"/>
    </row>
    <row r="148" ht="10.5">
      <c r="L148" s="60"/>
    </row>
    <row r="149" ht="10.5">
      <c r="L149" s="60"/>
    </row>
    <row r="150" ht="10.5">
      <c r="L150" s="60"/>
    </row>
    <row r="151" ht="10.5">
      <c r="L151" s="60"/>
    </row>
    <row r="152" ht="10.5">
      <c r="L152" s="60"/>
    </row>
    <row r="153" ht="10.5">
      <c r="L153" s="60"/>
    </row>
    <row r="154" ht="10.5">
      <c r="L154" s="60"/>
    </row>
    <row r="155" ht="10.5">
      <c r="L155" s="60"/>
    </row>
    <row r="156" ht="10.5">
      <c r="L156" s="60"/>
    </row>
    <row r="157" ht="10.5">
      <c r="L157" s="60"/>
    </row>
    <row r="158" ht="10.5">
      <c r="L158" s="60"/>
    </row>
    <row r="159" ht="10.5">
      <c r="L159" s="60"/>
    </row>
    <row r="160" ht="10.5">
      <c r="L160" s="60"/>
    </row>
    <row r="161" ht="10.5">
      <c r="L161" s="60"/>
    </row>
    <row r="162" ht="10.5">
      <c r="L162" s="60"/>
    </row>
    <row r="163" ht="10.5">
      <c r="L163" s="60"/>
    </row>
    <row r="164" ht="10.5">
      <c r="L164" s="60"/>
    </row>
    <row r="165" ht="10.5">
      <c r="L165" s="60"/>
    </row>
    <row r="166" ht="10.5">
      <c r="L166" s="60"/>
    </row>
    <row r="167" ht="10.5">
      <c r="L167" s="60"/>
    </row>
    <row r="168" ht="10.5">
      <c r="L168" s="60"/>
    </row>
    <row r="169" ht="10.5">
      <c r="L169" s="60"/>
    </row>
    <row r="170" ht="10.5">
      <c r="L170" s="60"/>
    </row>
    <row r="171" ht="10.5">
      <c r="L171" s="60"/>
    </row>
    <row r="172" ht="10.5">
      <c r="L172" s="60"/>
    </row>
    <row r="173" ht="10.5">
      <c r="L173" s="60"/>
    </row>
    <row r="174" ht="10.5">
      <c r="L174" s="60"/>
    </row>
    <row r="175" ht="10.5">
      <c r="L175" s="60"/>
    </row>
    <row r="176" ht="10.5">
      <c r="L176" s="60"/>
    </row>
    <row r="177" ht="10.5">
      <c r="L177" s="60"/>
    </row>
    <row r="178" ht="10.5">
      <c r="L178" s="60"/>
    </row>
    <row r="179" ht="10.5">
      <c r="L179" s="60"/>
    </row>
    <row r="180" ht="10.5">
      <c r="L180" s="60"/>
    </row>
    <row r="181" ht="10.5">
      <c r="L181" s="60"/>
    </row>
    <row r="182" ht="10.5">
      <c r="L182" s="60"/>
    </row>
    <row r="183" ht="10.5">
      <c r="L183" s="60"/>
    </row>
    <row r="184" ht="10.5">
      <c r="L184" s="60"/>
    </row>
    <row r="185" ht="10.5">
      <c r="L185" s="60"/>
    </row>
    <row r="186" ht="10.5">
      <c r="L186" s="60"/>
    </row>
    <row r="187" ht="10.5">
      <c r="L187" s="60"/>
    </row>
    <row r="188" ht="10.5">
      <c r="L188" s="60"/>
    </row>
    <row r="189" ht="10.5">
      <c r="L189" s="60"/>
    </row>
    <row r="190" ht="10.5">
      <c r="L190" s="60"/>
    </row>
    <row r="191" ht="10.5">
      <c r="L191" s="60"/>
    </row>
    <row r="192" ht="10.5">
      <c r="L192" s="60"/>
    </row>
    <row r="193" ht="10.5">
      <c r="L193" s="60"/>
    </row>
    <row r="194" ht="10.5">
      <c r="L194" s="60"/>
    </row>
    <row r="195" ht="10.5">
      <c r="L195" s="60"/>
    </row>
    <row r="196" ht="10.5">
      <c r="L196" s="60"/>
    </row>
    <row r="197" ht="10.5">
      <c r="L197" s="60"/>
    </row>
    <row r="198" ht="10.5">
      <c r="L198" s="60"/>
    </row>
    <row r="199" ht="10.5">
      <c r="L199" s="60"/>
    </row>
    <row r="200" ht="10.5">
      <c r="L200" s="60"/>
    </row>
    <row r="201" ht="10.5">
      <c r="L201" s="60"/>
    </row>
    <row r="202" ht="10.5">
      <c r="L202" s="60"/>
    </row>
    <row r="203" ht="10.5">
      <c r="L203" s="60"/>
    </row>
    <row r="204" ht="10.5">
      <c r="L204" s="60"/>
    </row>
    <row r="205" ht="10.5">
      <c r="L205" s="60"/>
    </row>
    <row r="206" ht="10.5">
      <c r="L206" s="60"/>
    </row>
    <row r="207" ht="10.5">
      <c r="L207" s="60"/>
    </row>
    <row r="208" ht="10.5">
      <c r="L208" s="60"/>
    </row>
    <row r="209" ht="10.5">
      <c r="L209" s="60"/>
    </row>
    <row r="210" ht="10.5">
      <c r="L210" s="60"/>
    </row>
    <row r="211" ht="10.5">
      <c r="L211" s="60"/>
    </row>
    <row r="212" ht="10.5">
      <c r="L212" s="60"/>
    </row>
    <row r="213" ht="10.5">
      <c r="L213" s="60"/>
    </row>
    <row r="214" ht="10.5">
      <c r="L214" s="60"/>
    </row>
    <row r="215" ht="10.5">
      <c r="L215" s="60"/>
    </row>
    <row r="216" ht="10.5">
      <c r="L216" s="60"/>
    </row>
    <row r="217" ht="10.5">
      <c r="L217" s="60"/>
    </row>
    <row r="218" ht="10.5">
      <c r="L218" s="60"/>
    </row>
    <row r="219" ht="10.5">
      <c r="L219" s="60"/>
    </row>
    <row r="220" ht="10.5">
      <c r="L220" s="60"/>
    </row>
    <row r="221" ht="10.5">
      <c r="L221" s="60"/>
    </row>
    <row r="222" ht="10.5">
      <c r="L222" s="60"/>
    </row>
    <row r="223" ht="10.5">
      <c r="L223" s="60"/>
    </row>
    <row r="224" ht="10.5">
      <c r="L224" s="60"/>
    </row>
    <row r="225" ht="10.5">
      <c r="L225" s="60"/>
    </row>
    <row r="226" ht="10.5">
      <c r="L226" s="60"/>
    </row>
    <row r="227" ht="10.5">
      <c r="L227" s="60"/>
    </row>
    <row r="228" ht="10.5">
      <c r="L228" s="60"/>
    </row>
    <row r="229" ht="10.5">
      <c r="L229" s="60"/>
    </row>
    <row r="230" ht="10.5">
      <c r="L230" s="60"/>
    </row>
    <row r="231" ht="10.5">
      <c r="L231" s="60"/>
    </row>
    <row r="232" ht="10.5">
      <c r="L232" s="60"/>
    </row>
    <row r="233" ht="10.5">
      <c r="L233" s="60"/>
    </row>
    <row r="234" ht="10.5">
      <c r="L234" s="60"/>
    </row>
    <row r="235" ht="10.5">
      <c r="L235" s="60"/>
    </row>
    <row r="236" ht="10.5">
      <c r="L236" s="60"/>
    </row>
    <row r="237" ht="10.5">
      <c r="L237" s="60"/>
    </row>
    <row r="238" ht="10.5">
      <c r="L238" s="60"/>
    </row>
    <row r="239" ht="10.5">
      <c r="L239" s="60"/>
    </row>
    <row r="240" ht="10.5">
      <c r="L240" s="60"/>
    </row>
    <row r="241" ht="10.5">
      <c r="L241" s="60"/>
    </row>
    <row r="242" ht="10.5">
      <c r="L242" s="60"/>
    </row>
    <row r="243" ht="10.5">
      <c r="L243" s="60"/>
    </row>
    <row r="244" ht="10.5">
      <c r="L244" s="60"/>
    </row>
    <row r="245" ht="10.5">
      <c r="L245" s="60"/>
    </row>
    <row r="246" ht="10.5">
      <c r="L246" s="60"/>
    </row>
    <row r="247" ht="10.5">
      <c r="L247" s="60"/>
    </row>
    <row r="248" ht="10.5">
      <c r="L248" s="60"/>
    </row>
    <row r="249" ht="10.5">
      <c r="L249" s="60"/>
    </row>
    <row r="250" ht="10.5">
      <c r="L250" s="60"/>
    </row>
    <row r="251" ht="10.5">
      <c r="L251" s="60"/>
    </row>
    <row r="252" ht="10.5">
      <c r="L252" s="60"/>
    </row>
    <row r="253" ht="10.5">
      <c r="L253" s="60"/>
    </row>
    <row r="254" ht="10.5">
      <c r="L254" s="60"/>
    </row>
    <row r="255" ht="10.5">
      <c r="L255" s="60"/>
    </row>
    <row r="256" ht="10.5">
      <c r="L256" s="60"/>
    </row>
    <row r="257" ht="10.5">
      <c r="L257" s="60"/>
    </row>
    <row r="258" ht="10.5">
      <c r="L258" s="60"/>
    </row>
    <row r="259" ht="10.5">
      <c r="L259" s="60"/>
    </row>
    <row r="260" ht="10.5">
      <c r="L260" s="60"/>
    </row>
    <row r="261" ht="10.5">
      <c r="L261" s="60"/>
    </row>
    <row r="262" ht="10.5">
      <c r="L262" s="60"/>
    </row>
    <row r="263" ht="10.5">
      <c r="L263" s="60"/>
    </row>
    <row r="264" ht="10.5">
      <c r="L264" s="60"/>
    </row>
    <row r="265" ht="10.5">
      <c r="L265" s="60"/>
    </row>
    <row r="266" ht="10.5">
      <c r="L266" s="60"/>
    </row>
    <row r="267" ht="10.5">
      <c r="L267" s="60"/>
    </row>
    <row r="268" ht="10.5">
      <c r="L268" s="60"/>
    </row>
    <row r="269" ht="10.5">
      <c r="L269" s="60"/>
    </row>
    <row r="270" ht="10.5">
      <c r="L270" s="60"/>
    </row>
    <row r="271" ht="10.5">
      <c r="L271" s="60"/>
    </row>
    <row r="272" ht="10.5">
      <c r="L272" s="60"/>
    </row>
    <row r="273" ht="10.5">
      <c r="L273" s="60"/>
    </row>
    <row r="274" ht="10.5">
      <c r="L274" s="60"/>
    </row>
    <row r="275" ht="10.5">
      <c r="L275" s="60"/>
    </row>
    <row r="276" ht="10.5">
      <c r="L276" s="60"/>
    </row>
    <row r="277" ht="10.5">
      <c r="L277" s="60"/>
    </row>
    <row r="278" ht="10.5">
      <c r="L278" s="60"/>
    </row>
    <row r="279" ht="10.5">
      <c r="L279" s="60"/>
    </row>
    <row r="280" ht="10.5">
      <c r="L280" s="60"/>
    </row>
    <row r="281" ht="10.5">
      <c r="L281" s="60"/>
    </row>
    <row r="282" ht="10.5">
      <c r="L282" s="60"/>
    </row>
    <row r="283" ht="10.5">
      <c r="L283" s="60"/>
    </row>
    <row r="284" ht="10.5">
      <c r="L284" s="60"/>
    </row>
    <row r="285" ht="10.5">
      <c r="L285" s="60"/>
    </row>
    <row r="286" ht="10.5">
      <c r="L286" s="60"/>
    </row>
    <row r="287" ht="10.5">
      <c r="L287" s="60"/>
    </row>
    <row r="288" ht="10.5">
      <c r="L288" s="60"/>
    </row>
    <row r="289" ht="10.5">
      <c r="L289" s="60"/>
    </row>
    <row r="290" ht="10.5">
      <c r="L290" s="60"/>
    </row>
    <row r="291" ht="10.5">
      <c r="L291" s="60"/>
    </row>
    <row r="292" ht="10.5">
      <c r="L292" s="60"/>
    </row>
    <row r="293" ht="10.5">
      <c r="L293" s="60"/>
    </row>
    <row r="294" ht="10.5">
      <c r="L294" s="60"/>
    </row>
    <row r="295" ht="10.5">
      <c r="L295" s="60"/>
    </row>
    <row r="296" ht="10.5">
      <c r="L296" s="60"/>
    </row>
    <row r="297" ht="10.5">
      <c r="L297" s="60"/>
    </row>
    <row r="298" ht="10.5">
      <c r="L298" s="60"/>
    </row>
    <row r="299" ht="10.5">
      <c r="L299" s="60"/>
    </row>
    <row r="300" ht="10.5">
      <c r="L300" s="60"/>
    </row>
    <row r="301" ht="10.5">
      <c r="L301" s="60"/>
    </row>
    <row r="302" ht="10.5">
      <c r="L302" s="60"/>
    </row>
    <row r="303" ht="10.5">
      <c r="L303" s="60"/>
    </row>
    <row r="304" ht="10.5">
      <c r="L304" s="60"/>
    </row>
    <row r="305" ht="10.5">
      <c r="L305" s="60"/>
    </row>
    <row r="306" ht="10.5">
      <c r="L306" s="60"/>
    </row>
    <row r="307" ht="10.5">
      <c r="L307" s="60"/>
    </row>
    <row r="308" ht="10.5">
      <c r="L308" s="60"/>
    </row>
    <row r="309" ht="10.5">
      <c r="L309" s="60"/>
    </row>
    <row r="310" ht="10.5">
      <c r="L310" s="60"/>
    </row>
    <row r="311" ht="10.5">
      <c r="L311" s="60"/>
    </row>
    <row r="312" ht="10.5">
      <c r="L312" s="60"/>
    </row>
    <row r="313" ht="10.5">
      <c r="L313" s="60"/>
    </row>
    <row r="314" ht="10.5">
      <c r="L314" s="60"/>
    </row>
    <row r="315" ht="10.5">
      <c r="L315" s="60"/>
    </row>
    <row r="316" ht="10.5">
      <c r="L316" s="60"/>
    </row>
    <row r="317" ht="10.5">
      <c r="L317" s="60"/>
    </row>
    <row r="318" ht="10.5">
      <c r="L318" s="60"/>
    </row>
    <row r="319" ht="10.5">
      <c r="L319" s="60"/>
    </row>
    <row r="320" ht="10.5">
      <c r="L320" s="60"/>
    </row>
    <row r="321" ht="10.5">
      <c r="L321" s="60"/>
    </row>
    <row r="322" ht="10.5">
      <c r="L322" s="60"/>
    </row>
    <row r="323" ht="10.5">
      <c r="L323" s="60"/>
    </row>
    <row r="324" ht="10.5">
      <c r="L324" s="60"/>
    </row>
    <row r="325" ht="10.5">
      <c r="L325" s="60"/>
    </row>
    <row r="326" ht="10.5">
      <c r="L326" s="60"/>
    </row>
    <row r="327" ht="10.5">
      <c r="L327" s="60"/>
    </row>
    <row r="328" ht="10.5">
      <c r="L328" s="60"/>
    </row>
    <row r="329" ht="10.5">
      <c r="L329" s="60"/>
    </row>
    <row r="330" ht="10.5">
      <c r="L330" s="60"/>
    </row>
    <row r="331" ht="10.5">
      <c r="L331" s="60"/>
    </row>
    <row r="332" ht="10.5">
      <c r="L332" s="60"/>
    </row>
    <row r="333" ht="10.5">
      <c r="L333" s="60"/>
    </row>
    <row r="334" ht="10.5">
      <c r="L334" s="60"/>
    </row>
    <row r="335" ht="10.5">
      <c r="L335" s="60"/>
    </row>
    <row r="336" ht="10.5">
      <c r="L336" s="60"/>
    </row>
    <row r="337" ht="10.5">
      <c r="L337" s="60"/>
    </row>
    <row r="338" ht="10.5">
      <c r="L338" s="60"/>
    </row>
    <row r="339" ht="10.5">
      <c r="L339" s="60"/>
    </row>
    <row r="340" ht="10.5">
      <c r="L340" s="60"/>
    </row>
    <row r="341" ht="10.5">
      <c r="L341" s="60"/>
    </row>
    <row r="342" ht="10.5">
      <c r="L342" s="60"/>
    </row>
    <row r="343" ht="10.5">
      <c r="L343" s="60"/>
    </row>
    <row r="344" ht="10.5">
      <c r="L344" s="60"/>
    </row>
    <row r="345" ht="10.5">
      <c r="L345" s="60"/>
    </row>
    <row r="346" ht="10.5">
      <c r="L346" s="60"/>
    </row>
    <row r="347" ht="10.5">
      <c r="L347" s="60"/>
    </row>
    <row r="348" ht="10.5">
      <c r="L348" s="60"/>
    </row>
    <row r="349" ht="10.5">
      <c r="L349" s="60"/>
    </row>
    <row r="350" ht="10.5">
      <c r="L350" s="60"/>
    </row>
    <row r="351" ht="10.5">
      <c r="L351" s="60"/>
    </row>
    <row r="352" ht="10.5">
      <c r="L352" s="60"/>
    </row>
    <row r="353" ht="10.5">
      <c r="L353" s="60"/>
    </row>
    <row r="354" ht="10.5">
      <c r="L354" s="60"/>
    </row>
    <row r="355" ht="10.5">
      <c r="L355" s="60"/>
    </row>
    <row r="356" ht="10.5">
      <c r="L356" s="60"/>
    </row>
    <row r="357" ht="10.5">
      <c r="L357" s="60"/>
    </row>
    <row r="358" ht="10.5">
      <c r="L358" s="60"/>
    </row>
    <row r="359" ht="10.5">
      <c r="L359" s="60"/>
    </row>
    <row r="360" ht="10.5">
      <c r="L360" s="60"/>
    </row>
    <row r="361" ht="10.5">
      <c r="L361" s="60"/>
    </row>
    <row r="362" ht="10.5">
      <c r="L362" s="60"/>
    </row>
    <row r="363" ht="10.5">
      <c r="L363" s="60"/>
    </row>
    <row r="364" ht="10.5">
      <c r="L364" s="60"/>
    </row>
    <row r="365" ht="10.5">
      <c r="L365" s="60"/>
    </row>
    <row r="366" ht="10.5">
      <c r="L366" s="60"/>
    </row>
    <row r="367" ht="10.5">
      <c r="L367" s="60"/>
    </row>
    <row r="368" ht="10.5">
      <c r="L368" s="60"/>
    </row>
    <row r="369" ht="10.5">
      <c r="L369" s="60"/>
    </row>
    <row r="370" ht="10.5">
      <c r="L370" s="60"/>
    </row>
    <row r="371" ht="10.5">
      <c r="L371" s="60"/>
    </row>
    <row r="372" ht="10.5">
      <c r="L372" s="60"/>
    </row>
    <row r="373" ht="10.5">
      <c r="L373" s="60"/>
    </row>
    <row r="374" ht="10.5">
      <c r="L374" s="60"/>
    </row>
    <row r="375" ht="10.5">
      <c r="L375" s="60"/>
    </row>
    <row r="376" ht="10.5">
      <c r="L376" s="60"/>
    </row>
    <row r="377" ht="10.5">
      <c r="L377" s="60"/>
    </row>
    <row r="378" ht="10.5">
      <c r="L378" s="60"/>
    </row>
    <row r="379" ht="10.5">
      <c r="L379" s="60"/>
    </row>
    <row r="380" ht="10.5">
      <c r="L380" s="60"/>
    </row>
    <row r="381" ht="10.5">
      <c r="L381" s="60"/>
    </row>
    <row r="382" ht="10.5">
      <c r="L382" s="60"/>
    </row>
    <row r="383" ht="10.5">
      <c r="L383" s="60"/>
    </row>
    <row r="384" ht="10.5">
      <c r="L384" s="60"/>
    </row>
    <row r="385" ht="10.5">
      <c r="L385" s="60"/>
    </row>
    <row r="386" ht="10.5">
      <c r="L386" s="60"/>
    </row>
    <row r="387" ht="10.5">
      <c r="L387" s="60"/>
    </row>
    <row r="388" ht="10.5">
      <c r="L388" s="60"/>
    </row>
    <row r="389" ht="10.5">
      <c r="L389" s="60"/>
    </row>
    <row r="390" ht="10.5">
      <c r="L390" s="60"/>
    </row>
    <row r="391" ht="10.5">
      <c r="L391" s="60"/>
    </row>
    <row r="392" ht="10.5">
      <c r="L392" s="60"/>
    </row>
    <row r="393" ht="10.5">
      <c r="L393" s="60"/>
    </row>
    <row r="394" ht="10.5">
      <c r="L394" s="60"/>
    </row>
    <row r="395" ht="10.5">
      <c r="L395" s="60"/>
    </row>
    <row r="396" ht="10.5">
      <c r="L396" s="60"/>
    </row>
    <row r="397" ht="10.5">
      <c r="L397" s="60"/>
    </row>
    <row r="398" ht="10.5">
      <c r="L398" s="60"/>
    </row>
    <row r="399" ht="10.5">
      <c r="L399" s="60"/>
    </row>
    <row r="400" ht="10.5">
      <c r="L400" s="60"/>
    </row>
    <row r="401" ht="10.5">
      <c r="L401" s="60"/>
    </row>
    <row r="402" ht="10.5">
      <c r="L402" s="60"/>
    </row>
    <row r="403" ht="10.5">
      <c r="L403" s="60"/>
    </row>
    <row r="404" ht="10.5">
      <c r="L404" s="60"/>
    </row>
    <row r="405" ht="10.5">
      <c r="L405" s="60"/>
    </row>
    <row r="406" ht="10.5">
      <c r="L406" s="60"/>
    </row>
    <row r="407" ht="10.5">
      <c r="L407" s="60"/>
    </row>
    <row r="408" ht="10.5">
      <c r="L408" s="60"/>
    </row>
    <row r="409" ht="10.5">
      <c r="L409" s="60"/>
    </row>
    <row r="410" ht="10.5">
      <c r="L410" s="60"/>
    </row>
    <row r="411" ht="10.5">
      <c r="L411" s="60"/>
    </row>
    <row r="412" ht="10.5">
      <c r="L412" s="60"/>
    </row>
    <row r="413" ht="10.5">
      <c r="L413" s="60"/>
    </row>
    <row r="414" ht="10.5">
      <c r="L414" s="60"/>
    </row>
    <row r="415" ht="10.5">
      <c r="L415" s="60"/>
    </row>
    <row r="416" ht="10.5">
      <c r="L416" s="60"/>
    </row>
    <row r="417" ht="10.5">
      <c r="L417" s="60"/>
    </row>
    <row r="418" ht="10.5">
      <c r="L418" s="60"/>
    </row>
    <row r="419" ht="10.5">
      <c r="L419" s="60"/>
    </row>
    <row r="420" ht="10.5">
      <c r="L420" s="60"/>
    </row>
    <row r="421" ht="10.5">
      <c r="L421" s="60"/>
    </row>
    <row r="422" ht="10.5">
      <c r="L422" s="60"/>
    </row>
    <row r="423" ht="10.5">
      <c r="L423" s="60"/>
    </row>
    <row r="424" ht="10.5">
      <c r="L424" s="60"/>
    </row>
    <row r="425" ht="10.5">
      <c r="L425" s="60"/>
    </row>
    <row r="426" ht="10.5">
      <c r="L426" s="60"/>
    </row>
    <row r="427" ht="10.5">
      <c r="L427" s="60"/>
    </row>
    <row r="428" ht="10.5">
      <c r="L428" s="60"/>
    </row>
    <row r="429" ht="10.5">
      <c r="L429" s="60"/>
    </row>
    <row r="430" ht="10.5">
      <c r="L430" s="60"/>
    </row>
    <row r="431" ht="10.5">
      <c r="L431" s="60"/>
    </row>
    <row r="432" ht="10.5">
      <c r="L432" s="60"/>
    </row>
    <row r="433" ht="10.5">
      <c r="L433" s="60"/>
    </row>
    <row r="434" ht="10.5">
      <c r="L434" s="60"/>
    </row>
    <row r="435" ht="10.5">
      <c r="L435" s="60"/>
    </row>
    <row r="436" ht="10.5">
      <c r="L436" s="60"/>
    </row>
    <row r="437" ht="10.5">
      <c r="L437" s="60"/>
    </row>
    <row r="438" ht="10.5">
      <c r="L438" s="60"/>
    </row>
    <row r="439" ht="10.5">
      <c r="L439" s="60"/>
    </row>
    <row r="440" ht="10.5">
      <c r="L440" s="60"/>
    </row>
    <row r="441" ht="10.5">
      <c r="L441" s="60"/>
    </row>
    <row r="442" ht="10.5">
      <c r="L442" s="60"/>
    </row>
    <row r="443" ht="10.5">
      <c r="L443" s="60"/>
    </row>
    <row r="444" ht="10.5">
      <c r="L444" s="60"/>
    </row>
    <row r="445" ht="10.5">
      <c r="L445" s="60"/>
    </row>
    <row r="446" ht="10.5">
      <c r="L446" s="60"/>
    </row>
    <row r="447" ht="10.5">
      <c r="L447" s="60"/>
    </row>
    <row r="448" ht="10.5">
      <c r="L448" s="60"/>
    </row>
    <row r="449" ht="10.5">
      <c r="L449" s="60"/>
    </row>
    <row r="450" ht="10.5">
      <c r="L450" s="60"/>
    </row>
    <row r="451" ht="10.5">
      <c r="L451" s="60"/>
    </row>
    <row r="452" ht="10.5">
      <c r="L452" s="60"/>
    </row>
    <row r="453" ht="10.5">
      <c r="L453" s="60"/>
    </row>
    <row r="454" ht="10.5">
      <c r="L454" s="60"/>
    </row>
    <row r="455" ht="10.5">
      <c r="L455" s="60"/>
    </row>
    <row r="456" ht="10.5">
      <c r="L456" s="60"/>
    </row>
    <row r="457" ht="10.5">
      <c r="L457" s="60"/>
    </row>
    <row r="458" ht="10.5">
      <c r="L458" s="60"/>
    </row>
    <row r="459" ht="10.5">
      <c r="L459" s="60"/>
    </row>
    <row r="460" ht="10.5">
      <c r="L460" s="60"/>
    </row>
    <row r="461" ht="10.5">
      <c r="L461" s="60"/>
    </row>
    <row r="462" ht="10.5">
      <c r="L462" s="60"/>
    </row>
    <row r="463" ht="10.5">
      <c r="L463" s="60"/>
    </row>
    <row r="464" ht="10.5">
      <c r="L464" s="60"/>
    </row>
    <row r="465" ht="10.5">
      <c r="L465" s="60"/>
    </row>
    <row r="466" ht="10.5">
      <c r="L466" s="60"/>
    </row>
    <row r="467" ht="10.5">
      <c r="L467" s="60"/>
    </row>
    <row r="468" ht="10.5">
      <c r="L468" s="60"/>
    </row>
    <row r="469" ht="10.5">
      <c r="L469" s="60"/>
    </row>
    <row r="470" ht="10.5">
      <c r="L470" s="60"/>
    </row>
    <row r="471" ht="10.5">
      <c r="L471" s="60"/>
    </row>
    <row r="472" ht="10.5">
      <c r="L472" s="60"/>
    </row>
    <row r="473" ht="10.5">
      <c r="L473" s="60"/>
    </row>
    <row r="474" ht="10.5">
      <c r="L474" s="60"/>
    </row>
    <row r="475" ht="10.5">
      <c r="L475" s="60"/>
    </row>
    <row r="476" ht="10.5">
      <c r="L476" s="60"/>
    </row>
    <row r="477" ht="10.5">
      <c r="L477" s="60"/>
    </row>
    <row r="478" ht="10.5">
      <c r="L478" s="60"/>
    </row>
    <row r="479" ht="10.5">
      <c r="L479" s="60"/>
    </row>
    <row r="480" ht="10.5">
      <c r="L480" s="60"/>
    </row>
    <row r="481" ht="10.5">
      <c r="L481" s="60"/>
    </row>
  </sheetData>
  <mergeCells count="96">
    <mergeCell ref="G106:I106"/>
    <mergeCell ref="A1:L1"/>
    <mergeCell ref="F12:J12"/>
    <mergeCell ref="A9:B9"/>
    <mergeCell ref="A3:B3"/>
    <mergeCell ref="C3:F3"/>
    <mergeCell ref="F6:L6"/>
    <mergeCell ref="C16:C27"/>
    <mergeCell ref="K13:L13"/>
    <mergeCell ref="H13:I13"/>
    <mergeCell ref="F13:G14"/>
    <mergeCell ref="H14:I14"/>
    <mergeCell ref="E16:E27"/>
    <mergeCell ref="D16:D27"/>
    <mergeCell ref="A28:B28"/>
    <mergeCell ref="A12:B15"/>
    <mergeCell ref="A6:B6"/>
    <mergeCell ref="A16:B16"/>
    <mergeCell ref="A8:B8"/>
    <mergeCell ref="A7:B7"/>
    <mergeCell ref="A45:B45"/>
    <mergeCell ref="A55:B55"/>
    <mergeCell ref="A71:B71"/>
    <mergeCell ref="A81:B81"/>
    <mergeCell ref="A68:B68"/>
    <mergeCell ref="E29:E32"/>
    <mergeCell ref="E33:E36"/>
    <mergeCell ref="C33:C36"/>
    <mergeCell ref="D33:D36"/>
    <mergeCell ref="C29:C32"/>
    <mergeCell ref="D29:D32"/>
    <mergeCell ref="E46:E48"/>
    <mergeCell ref="C37:C40"/>
    <mergeCell ref="C46:C48"/>
    <mergeCell ref="D46:D48"/>
    <mergeCell ref="E37:E40"/>
    <mergeCell ref="D37:D40"/>
    <mergeCell ref="D41:D44"/>
    <mergeCell ref="C52:C54"/>
    <mergeCell ref="D52:D54"/>
    <mergeCell ref="C49:C51"/>
    <mergeCell ref="D49:D51"/>
    <mergeCell ref="C56:C59"/>
    <mergeCell ref="E56:E59"/>
    <mergeCell ref="D56:D59"/>
    <mergeCell ref="C60:C63"/>
    <mergeCell ref="E49:E51"/>
    <mergeCell ref="E52:E54"/>
    <mergeCell ref="D72:D74"/>
    <mergeCell ref="E72:E74"/>
    <mergeCell ref="E64:E67"/>
    <mergeCell ref="E68:E70"/>
    <mergeCell ref="D60:D63"/>
    <mergeCell ref="C64:C67"/>
    <mergeCell ref="C68:C70"/>
    <mergeCell ref="D68:D70"/>
    <mergeCell ref="D64:D67"/>
    <mergeCell ref="D82:D85"/>
    <mergeCell ref="E78:E80"/>
    <mergeCell ref="E82:E85"/>
    <mergeCell ref="D78:D80"/>
    <mergeCell ref="E101:E102"/>
    <mergeCell ref="D86:D89"/>
    <mergeCell ref="C86:C89"/>
    <mergeCell ref="E86:E89"/>
    <mergeCell ref="C95:C97"/>
    <mergeCell ref="E95:E97"/>
    <mergeCell ref="D95:D97"/>
    <mergeCell ref="E99:E100"/>
    <mergeCell ref="D99:D100"/>
    <mergeCell ref="D101:D102"/>
    <mergeCell ref="E75:E77"/>
    <mergeCell ref="E60:E63"/>
    <mergeCell ref="C12:C15"/>
    <mergeCell ref="D12:D15"/>
    <mergeCell ref="E12:E15"/>
    <mergeCell ref="E41:E44"/>
    <mergeCell ref="C41:C44"/>
    <mergeCell ref="C75:C77"/>
    <mergeCell ref="D75:D77"/>
    <mergeCell ref="C72:C74"/>
    <mergeCell ref="C78:C80"/>
    <mergeCell ref="C82:C85"/>
    <mergeCell ref="A106:B106"/>
    <mergeCell ref="C99:C100"/>
    <mergeCell ref="C101:C102"/>
    <mergeCell ref="A103:B103"/>
    <mergeCell ref="C91:C92"/>
    <mergeCell ref="A98:B98"/>
    <mergeCell ref="A90:B90"/>
    <mergeCell ref="A95:B95"/>
    <mergeCell ref="D91:D92"/>
    <mergeCell ref="E91:E92"/>
    <mergeCell ref="C93:C94"/>
    <mergeCell ref="D93:D94"/>
    <mergeCell ref="E93:E94"/>
  </mergeCells>
  <printOptions/>
  <pageMargins left="0.5905511811023623" right="0" top="0.5905511811023623" bottom="0.2755905511811024" header="0.4330708661417323" footer="0.2755905511811024"/>
  <pageSetup horizontalDpi="600" verticalDpi="600" orientation="landscape" paperSize="9" r:id="rId1"/>
  <headerFooter alignWithMargins="0">
    <oddHeader>&amp;L&amp;9[記入例]</oddHeader>
  </headerFooter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takahashi-n</dc:creator>
  <cp:keywords/>
  <dc:description/>
  <cp:lastModifiedBy>uematsu-y</cp:lastModifiedBy>
  <cp:lastPrinted>2008-06-03T02:02:00Z</cp:lastPrinted>
  <dcterms:created xsi:type="dcterms:W3CDTF">2003-04-09T09:40:00Z</dcterms:created>
  <dcterms:modified xsi:type="dcterms:W3CDTF">2009-02-16T08:44:45Z</dcterms:modified>
  <cp:category/>
  <cp:version/>
  <cp:contentType/>
  <cp:contentStatus/>
</cp:coreProperties>
</file>