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05" windowWidth="19395" windowHeight="10530"/>
  </bookViews>
  <sheets>
    <sheet name="申込書" sheetId="1" r:id="rId1"/>
    <sheet name="集計表" sheetId="2" state="hidden" r:id="rId2"/>
  </sheets>
  <definedNames>
    <definedName name="_xlnm.Print_Area" localSheetId="0">申込書!$A$1:$R$43</definedName>
  </definedNames>
  <calcPr calcId="145621"/>
</workbook>
</file>

<file path=xl/calcChain.xml><?xml version="1.0" encoding="utf-8"?>
<calcChain xmlns="http://schemas.openxmlformats.org/spreadsheetml/2006/main">
  <c r="F17" i="1" l="1"/>
  <c r="F42" i="1" l="1"/>
  <c r="G42" i="1"/>
  <c r="H42" i="1"/>
  <c r="I42" i="1"/>
  <c r="L42" i="1"/>
  <c r="O42" i="1"/>
  <c r="P42" i="1"/>
  <c r="F43" i="1"/>
  <c r="Q43" i="1" s="1"/>
  <c r="O43" i="1"/>
  <c r="P43" i="1"/>
  <c r="Q24" i="1" l="1"/>
  <c r="IB4" i="2" l="1"/>
  <c r="AB4" i="2"/>
  <c r="Z4" i="2"/>
  <c r="P23" i="1"/>
  <c r="F23" i="1"/>
  <c r="J23" i="1"/>
  <c r="L22" i="1" s="1"/>
  <c r="L20" i="1"/>
  <c r="L18" i="1"/>
  <c r="L16" i="1"/>
  <c r="G4" i="2"/>
  <c r="F4" i="2"/>
  <c r="Q22" i="1" l="1"/>
  <c r="AA4" i="2"/>
  <c r="Y4" i="2"/>
  <c r="A4" i="2"/>
  <c r="P21" i="1" l="1"/>
  <c r="O21" i="1"/>
  <c r="F21" i="1"/>
  <c r="Q20" i="1" l="1"/>
  <c r="HS4" i="2"/>
  <c r="GW4" i="2"/>
  <c r="GA4" i="2"/>
  <c r="FE4" i="2"/>
  <c r="DM4" i="2"/>
  <c r="EI4" i="2"/>
  <c r="EH4" i="2"/>
  <c r="CQ4" i="2"/>
  <c r="CR4" i="2"/>
  <c r="BV4" i="2"/>
  <c r="BU4" i="2"/>
  <c r="AY4" i="2"/>
  <c r="AC4" i="2"/>
  <c r="AF4" i="2"/>
  <c r="AD4" i="2"/>
  <c r="P25" i="1" l="1"/>
  <c r="P27" i="1"/>
  <c r="P29" i="1"/>
  <c r="P31" i="1"/>
  <c r="P33" i="1"/>
  <c r="P35" i="1"/>
  <c r="P37" i="1"/>
  <c r="P39" i="1"/>
  <c r="P41" i="1"/>
  <c r="O41" i="1"/>
  <c r="O39" i="1"/>
  <c r="O37" i="1"/>
  <c r="O35" i="1"/>
  <c r="O33" i="1"/>
  <c r="O31" i="1"/>
  <c r="O29" i="1"/>
  <c r="O27" i="1"/>
  <c r="O25" i="1"/>
  <c r="J41" i="1"/>
  <c r="L40" i="1" s="1"/>
  <c r="J39" i="1"/>
  <c r="L38" i="1" s="1"/>
  <c r="J37" i="1"/>
  <c r="L36" i="1" s="1"/>
  <c r="J35" i="1"/>
  <c r="L34" i="1" s="1"/>
  <c r="J33" i="1"/>
  <c r="L32" i="1" s="1"/>
  <c r="J31" i="1"/>
  <c r="L30" i="1" s="1"/>
  <c r="J29" i="1"/>
  <c r="L28" i="1" s="1"/>
  <c r="J27" i="1"/>
  <c r="L26" i="1" s="1"/>
  <c r="J25" i="1"/>
  <c r="L24" i="1" s="1"/>
  <c r="F25" i="1"/>
  <c r="F41" i="1"/>
  <c r="F39" i="1"/>
  <c r="F37" i="1"/>
  <c r="F35" i="1"/>
  <c r="F33" i="1"/>
  <c r="F31" i="1"/>
  <c r="F29" i="1"/>
  <c r="F27" i="1"/>
  <c r="AI4" i="2"/>
  <c r="O23" i="1"/>
  <c r="Q40" i="1" l="1"/>
  <c r="HQ4" i="2"/>
  <c r="Q38" i="1"/>
  <c r="GU4" i="2"/>
  <c r="Q36" i="1"/>
  <c r="FY4" i="2"/>
  <c r="FC4" i="2"/>
  <c r="Q34" i="1"/>
  <c r="EG4" i="2"/>
  <c r="Q32" i="1"/>
  <c r="Q30" i="1"/>
  <c r="DK4" i="2"/>
  <c r="CO4" i="2"/>
  <c r="Q28" i="1"/>
  <c r="CV4" i="2" s="1"/>
  <c r="BS4" i="2"/>
  <c r="Q26" i="1"/>
  <c r="AW4" i="2"/>
  <c r="IE4" i="2"/>
  <c r="AE4" i="2"/>
  <c r="IF4" i="2"/>
  <c r="HP4" i="2"/>
  <c r="GT4" i="2"/>
  <c r="FX4" i="2"/>
  <c r="FB4" i="2"/>
  <c r="FD4" i="2"/>
  <c r="EF4" i="2"/>
  <c r="DL4" i="2"/>
  <c r="DJ4" i="2"/>
  <c r="DI4" i="2"/>
  <c r="CN4" i="2"/>
  <c r="BT4" i="2"/>
  <c r="BR4" i="2"/>
  <c r="AV4" i="2"/>
  <c r="U4" i="2"/>
  <c r="F19" i="1" l="1"/>
  <c r="HY4" i="2"/>
  <c r="HV4" i="2"/>
  <c r="HT4" i="2"/>
  <c r="HR4" i="2"/>
  <c r="HN4" i="2"/>
  <c r="HM4" i="2"/>
  <c r="HL4" i="2"/>
  <c r="HK4" i="2"/>
  <c r="HI4" i="2"/>
  <c r="HH4" i="2"/>
  <c r="HG4" i="2"/>
  <c r="HF4" i="2"/>
  <c r="HE4" i="2"/>
  <c r="HD4" i="2"/>
  <c r="HC4" i="2"/>
  <c r="GZ4" i="2"/>
  <c r="GX4" i="2"/>
  <c r="GV4" i="2"/>
  <c r="GR4" i="2"/>
  <c r="GQ4" i="2"/>
  <c r="GP4" i="2"/>
  <c r="GO4" i="2"/>
  <c r="GM4" i="2"/>
  <c r="GL4" i="2"/>
  <c r="GK4" i="2"/>
  <c r="GJ4" i="2"/>
  <c r="GI4" i="2"/>
  <c r="GH4" i="2"/>
  <c r="GG4" i="2"/>
  <c r="GD4" i="2"/>
  <c r="GB4" i="2"/>
  <c r="FZ4" i="2"/>
  <c r="FV4" i="2"/>
  <c r="FU4" i="2"/>
  <c r="FT4" i="2"/>
  <c r="FS4" i="2"/>
  <c r="FQ4" i="2"/>
  <c r="FP4" i="2"/>
  <c r="FO4" i="2"/>
  <c r="FN4" i="2"/>
  <c r="FM4" i="2"/>
  <c r="FL4" i="2"/>
  <c r="FK4" i="2"/>
  <c r="FH4" i="2"/>
  <c r="FF4" i="2"/>
  <c r="EZ4" i="2"/>
  <c r="EY4" i="2"/>
  <c r="EX4" i="2"/>
  <c r="EW4" i="2"/>
  <c r="EU4" i="2"/>
  <c r="ET4" i="2"/>
  <c r="ES4" i="2"/>
  <c r="ER4" i="2"/>
  <c r="EQ4" i="2"/>
  <c r="EP4" i="2"/>
  <c r="EO4" i="2"/>
  <c r="EL4" i="2"/>
  <c r="EJ4" i="2"/>
  <c r="ED4" i="2"/>
  <c r="EC4" i="2"/>
  <c r="EB4" i="2"/>
  <c r="EA4" i="2"/>
  <c r="DY4" i="2"/>
  <c r="DX4" i="2"/>
  <c r="DW4" i="2"/>
  <c r="DV4" i="2"/>
  <c r="DU4" i="2"/>
  <c r="DT4" i="2"/>
  <c r="DS4" i="2"/>
  <c r="DP4" i="2"/>
  <c r="DN4" i="2"/>
  <c r="DH4" i="2"/>
  <c r="DG4" i="2"/>
  <c r="DF4" i="2"/>
  <c r="DE4" i="2"/>
  <c r="DC4" i="2"/>
  <c r="DB4" i="2"/>
  <c r="DA4" i="2"/>
  <c r="CZ4" i="2"/>
  <c r="CY4" i="2"/>
  <c r="CX4" i="2"/>
  <c r="CW4" i="2"/>
  <c r="CT4" i="2"/>
  <c r="M4" i="2"/>
  <c r="L4" i="2"/>
  <c r="K4" i="2"/>
  <c r="J4" i="2"/>
  <c r="I4" i="2"/>
  <c r="H4" i="2"/>
  <c r="E4" i="2"/>
  <c r="D4" i="2"/>
  <c r="C4" i="2"/>
  <c r="B4" i="2"/>
  <c r="CP4" i="2"/>
  <c r="CL4" i="2"/>
  <c r="CK4" i="2"/>
  <c r="CJ4" i="2"/>
  <c r="CI4" i="2"/>
  <c r="CG4" i="2"/>
  <c r="CF4" i="2"/>
  <c r="CE4" i="2"/>
  <c r="CD4" i="2"/>
  <c r="CC4" i="2"/>
  <c r="CB4" i="2"/>
  <c r="CA4" i="2"/>
  <c r="BX4" i="2"/>
  <c r="BP4" i="2"/>
  <c r="BO4" i="2"/>
  <c r="BN4" i="2"/>
  <c r="BM4" i="2"/>
  <c r="BK4" i="2"/>
  <c r="BJ4" i="2"/>
  <c r="BI4" i="2"/>
  <c r="BH4" i="2"/>
  <c r="BG4" i="2"/>
  <c r="BF4" i="2"/>
  <c r="BE4" i="2"/>
  <c r="BB4" i="2"/>
  <c r="AZ4" i="2"/>
  <c r="AX4" i="2"/>
  <c r="AT4" i="2"/>
  <c r="AS4" i="2"/>
  <c r="AR4" i="2"/>
  <c r="AQ4" i="2"/>
  <c r="AO4" i="2"/>
  <c r="AN4" i="2"/>
  <c r="AM4" i="2"/>
  <c r="AL4" i="2"/>
  <c r="AK4" i="2"/>
  <c r="AJ4" i="2"/>
  <c r="X4" i="2"/>
  <c r="W4" i="2"/>
  <c r="V4" i="2"/>
  <c r="S4" i="2"/>
  <c r="R4" i="2"/>
  <c r="Q4" i="2"/>
  <c r="P4" i="2"/>
  <c r="O4" i="2"/>
  <c r="N4" i="2"/>
  <c r="T4" i="2" l="1"/>
  <c r="HW4" i="2"/>
  <c r="HA4" i="2"/>
  <c r="GE4" i="2"/>
  <c r="FI4" i="2"/>
  <c r="EM4" i="2"/>
  <c r="DQ4" i="2"/>
  <c r="CU4" i="2"/>
  <c r="BY4" i="2"/>
  <c r="HU4" i="2"/>
  <c r="GY4" i="2"/>
  <c r="GC4" i="2"/>
  <c r="FG4" i="2"/>
  <c r="EK4" i="2"/>
  <c r="DO4" i="2"/>
  <c r="CS4" i="2"/>
  <c r="BW4" i="2"/>
  <c r="BA4" i="2"/>
  <c r="IH4" i="2" l="1"/>
  <c r="AH4" i="2"/>
  <c r="AG4" i="2"/>
  <c r="BC4" i="2"/>
  <c r="HO4" i="2" l="1"/>
  <c r="GS4" i="2"/>
  <c r="FW4" i="2"/>
  <c r="FA4" i="2"/>
  <c r="EE4" i="2"/>
  <c r="CM4" i="2"/>
  <c r="BQ4" i="2"/>
  <c r="FR4" i="2"/>
  <c r="CH4" i="2"/>
  <c r="BL4" i="2"/>
  <c r="II4" i="2"/>
  <c r="ID4" i="2"/>
  <c r="IC4" i="2"/>
  <c r="P19" i="1"/>
  <c r="P17" i="1"/>
  <c r="O17" i="1"/>
  <c r="O19" i="1"/>
  <c r="Q18" i="1" l="1"/>
  <c r="Q16" i="1"/>
  <c r="DR4" i="2"/>
  <c r="DD4" i="2"/>
  <c r="HB4" i="2"/>
  <c r="GN4" i="2"/>
  <c r="BD4" i="2"/>
  <c r="AP4" i="2"/>
  <c r="HZ4" i="2"/>
  <c r="IA4" i="2"/>
  <c r="EN4" i="2"/>
  <c r="DZ4" i="2"/>
  <c r="HX4" i="2"/>
  <c r="HJ4" i="2"/>
  <c r="FJ4" i="2"/>
  <c r="EV4" i="2"/>
  <c r="AU4" i="2"/>
  <c r="BZ4" i="2"/>
  <c r="GF4" i="2"/>
  <c r="X53" i="1"/>
  <c r="X52" i="1"/>
  <c r="X51" i="1"/>
  <c r="X54" i="1"/>
  <c r="IJ4" i="2" l="1"/>
  <c r="IG4" i="2"/>
</calcChain>
</file>

<file path=xl/sharedStrings.xml><?xml version="1.0" encoding="utf-8"?>
<sst xmlns="http://schemas.openxmlformats.org/spreadsheetml/2006/main" count="424" uniqueCount="138">
  <si>
    <t>九州ブロッククラブネットワークアクション2018inくまもと</t>
    <rPh sb="0" eb="2">
      <t>キュウシュウ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</si>
  <si>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</si>
  <si>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</si>
  <si>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</si>
  <si>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</si>
  <si>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情報交換会</t>
    <rPh sb="0" eb="2">
      <t>ジョウホウ</t>
    </rPh>
    <rPh sb="2" eb="5">
      <t>コウカンカイ</t>
    </rPh>
    <phoneticPr fontId="1"/>
  </si>
  <si>
    <t>○・☓</t>
    <phoneticPr fontId="1"/>
  </si>
  <si>
    <t>○・☓</t>
    <phoneticPr fontId="1"/>
  </si>
  <si>
    <t>来場方法</t>
    <rPh sb="0" eb="2">
      <t>ライジョウ</t>
    </rPh>
    <rPh sb="2" eb="4">
      <t>ホウホウ</t>
    </rPh>
    <phoneticPr fontId="1"/>
  </si>
  <si>
    <t>自家用車</t>
    <rPh sb="0" eb="4">
      <t>ジカヨウシャ</t>
    </rPh>
    <phoneticPr fontId="1"/>
  </si>
  <si>
    <t>マイクロバス</t>
    <phoneticPr fontId="1"/>
  </si>
  <si>
    <t>宿泊</t>
    <rPh sb="0" eb="2">
      <t>シュクハク</t>
    </rPh>
    <phoneticPr fontId="1"/>
  </si>
  <si>
    <t>年齢</t>
    <rPh sb="0" eb="2">
      <t>ネンレイ</t>
    </rPh>
    <phoneticPr fontId="1"/>
  </si>
  <si>
    <t>熊本　太郎</t>
    <rPh sb="0" eb="2">
      <t>クマモト</t>
    </rPh>
    <rPh sb="3" eb="5">
      <t>タロウ</t>
    </rPh>
    <phoneticPr fontId="1"/>
  </si>
  <si>
    <t>男</t>
    <rPh sb="0" eb="1">
      <t>オトコ</t>
    </rPh>
    <phoneticPr fontId="1"/>
  </si>
  <si>
    <t>クラブマネジャー</t>
    <phoneticPr fontId="1"/>
  </si>
  <si>
    <t>○</t>
    <phoneticPr fontId="1"/>
  </si>
  <si>
    <t>備考</t>
    <rPh sb="0" eb="2">
      <t>ビコウ</t>
    </rPh>
    <phoneticPr fontId="1"/>
  </si>
  <si>
    <t>クマモト　タロウ</t>
    <phoneticPr fontId="1"/>
  </si>
  <si>
    <t>熊本　花子</t>
    <rPh sb="0" eb="2">
      <t>クマモト</t>
    </rPh>
    <rPh sb="3" eb="5">
      <t>ハナコ</t>
    </rPh>
    <phoneticPr fontId="1"/>
  </si>
  <si>
    <t>クマモト　ハナコ</t>
    <phoneticPr fontId="1"/>
  </si>
  <si>
    <t>女</t>
    <rPh sb="0" eb="1">
      <t>オンナ</t>
    </rPh>
    <phoneticPr fontId="1"/>
  </si>
  <si>
    <t>2名1室</t>
    <rPh sb="1" eb="2">
      <t>メイ</t>
    </rPh>
    <rPh sb="3" eb="4">
      <t>シツ</t>
    </rPh>
    <phoneticPr fontId="1"/>
  </si>
  <si>
    <t>ー</t>
    <phoneticPr fontId="1"/>
  </si>
  <si>
    <t>☓</t>
    <phoneticPr fontId="1"/>
  </si>
  <si>
    <t>ー</t>
    <phoneticPr fontId="1"/>
  </si>
  <si>
    <t>○</t>
    <phoneticPr fontId="1"/>
  </si>
  <si>
    <t>☓</t>
    <phoneticPr fontId="1"/>
  </si>
  <si>
    <t>○☓</t>
    <phoneticPr fontId="1"/>
  </si>
  <si>
    <t>数</t>
    <rPh sb="0" eb="1">
      <t>カズ</t>
    </rPh>
    <phoneticPr fontId="1"/>
  </si>
  <si>
    <t>1名1室</t>
    <rPh sb="1" eb="2">
      <t>メイ</t>
    </rPh>
    <rPh sb="3" eb="4">
      <t>シツ</t>
    </rPh>
    <phoneticPr fontId="1"/>
  </si>
  <si>
    <t>3名1室</t>
    <rPh sb="1" eb="2">
      <t>メイ</t>
    </rPh>
    <rPh sb="3" eb="4">
      <t>シツ</t>
    </rPh>
    <phoneticPr fontId="1"/>
  </si>
  <si>
    <t>4名1室</t>
    <rPh sb="1" eb="2">
      <t>メイ</t>
    </rPh>
    <rPh sb="3" eb="4">
      <t>シツ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</si>
  <si>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</si>
  <si>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</si>
  <si>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</si>
  <si>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</si>
  <si>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受付№</t>
    <rPh sb="0" eb="2">
      <t>ウケツケ</t>
    </rPh>
    <phoneticPr fontId="1"/>
  </si>
  <si>
    <t>都道府県名</t>
    <rPh sb="0" eb="4">
      <t>トドウフケン</t>
    </rPh>
    <rPh sb="4" eb="5">
      <t>メイ</t>
    </rPh>
    <phoneticPr fontId="1"/>
  </si>
  <si>
    <t>団体名</t>
    <rPh sb="0" eb="3">
      <t>ダンタイメイ</t>
    </rPh>
    <phoneticPr fontId="1"/>
  </si>
  <si>
    <t>フリガナ</t>
    <phoneticPr fontId="1"/>
  </si>
  <si>
    <t>申込責任者</t>
    <rPh sb="0" eb="2">
      <t>モウシコ</t>
    </rPh>
    <rPh sb="2" eb="5">
      <t>セキニンシャ</t>
    </rPh>
    <phoneticPr fontId="1"/>
  </si>
  <si>
    <t>住所・連絡先</t>
    <rPh sb="0" eb="2">
      <t>ジュウショ</t>
    </rPh>
    <rPh sb="3" eb="6">
      <t>レンラクサキ</t>
    </rPh>
    <phoneticPr fontId="1"/>
  </si>
  <si>
    <t>〒</t>
    <phoneticPr fontId="1"/>
  </si>
  <si>
    <t>電話</t>
    <rPh sb="0" eb="2">
      <t>デンワ</t>
    </rPh>
    <phoneticPr fontId="1"/>
  </si>
  <si>
    <t>ＦＡＸ</t>
    <phoneticPr fontId="1"/>
  </si>
  <si>
    <t>団体基本情報</t>
    <rPh sb="0" eb="2">
      <t>ダンタイ</t>
    </rPh>
    <rPh sb="2" eb="4">
      <t>キホン</t>
    </rPh>
    <rPh sb="4" eb="6">
      <t>ジョウホウ</t>
    </rPh>
    <phoneticPr fontId="1"/>
  </si>
  <si>
    <t>Ｅ-mail（必須）</t>
    <rPh sb="7" eb="9">
      <t>ヒッス</t>
    </rPh>
    <phoneticPr fontId="1"/>
  </si>
  <si>
    <t>参加者</t>
    <rPh sb="0" eb="3">
      <t>サンカシャ</t>
    </rPh>
    <phoneticPr fontId="1"/>
  </si>
  <si>
    <t>記入例</t>
    <rPh sb="0" eb="2">
      <t>キニュウ</t>
    </rPh>
    <rPh sb="2" eb="3">
      <t>レイ</t>
    </rPh>
    <phoneticPr fontId="1"/>
  </si>
  <si>
    <t>支払合計額</t>
    <rPh sb="0" eb="2">
      <t>シハライ</t>
    </rPh>
    <rPh sb="2" eb="5">
      <t>ゴウケイガク</t>
    </rPh>
    <phoneticPr fontId="1"/>
  </si>
  <si>
    <t>金額</t>
    <rPh sb="0" eb="2">
      <t>キンガク</t>
    </rPh>
    <phoneticPr fontId="1"/>
  </si>
  <si>
    <t>阿蘇であそぼう企画</t>
    <rPh sb="0" eb="2">
      <t>アソ</t>
    </rPh>
    <rPh sb="7" eb="9">
      <t>キカク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</si>
  <si>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</si>
  <si>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</si>
  <si>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ー</t>
    <phoneticPr fontId="1"/>
  </si>
  <si>
    <t>有無</t>
    <rPh sb="0" eb="2">
      <t>ウム</t>
    </rPh>
    <phoneticPr fontId="1"/>
  </si>
  <si>
    <t>○</t>
    <phoneticPr fontId="1"/>
  </si>
  <si>
    <t>☓</t>
    <phoneticPr fontId="1"/>
  </si>
  <si>
    <t>情報交換会</t>
    <rPh sb="0" eb="2">
      <t>ジョウホウ</t>
    </rPh>
    <rPh sb="2" eb="5">
      <t>コウカンカイ</t>
    </rPh>
    <phoneticPr fontId="1"/>
  </si>
  <si>
    <t>金額</t>
    <rPh sb="0" eb="2">
      <t>キンガク</t>
    </rPh>
    <phoneticPr fontId="1"/>
  </si>
  <si>
    <t>合計額</t>
    <rPh sb="0" eb="3">
      <t>ゴウケイガク</t>
    </rPh>
    <phoneticPr fontId="1"/>
  </si>
  <si>
    <t>支払方法</t>
    <rPh sb="0" eb="2">
      <t>シハライ</t>
    </rPh>
    <rPh sb="2" eb="4">
      <t>ホウホウ</t>
    </rPh>
    <phoneticPr fontId="1"/>
  </si>
  <si>
    <t>事前振込</t>
    <rPh sb="0" eb="2">
      <t>ジゼン</t>
    </rPh>
    <rPh sb="2" eb="4">
      <t>フリコミ</t>
    </rPh>
    <phoneticPr fontId="1"/>
  </si>
  <si>
    <t>事後振込</t>
    <rPh sb="0" eb="2">
      <t>ジゴ</t>
    </rPh>
    <rPh sb="2" eb="4">
      <t>フリコミ</t>
    </rPh>
    <phoneticPr fontId="1"/>
  </si>
  <si>
    <t>当日現地支払</t>
    <rPh sb="0" eb="2">
      <t>トウジツ</t>
    </rPh>
    <rPh sb="2" eb="4">
      <t>ゲンチ</t>
    </rPh>
    <rPh sb="4" eb="6">
      <t>シハライ</t>
    </rPh>
    <phoneticPr fontId="1"/>
  </si>
  <si>
    <t>宿泊区分</t>
    <rPh sb="0" eb="2">
      <t>シュクハク</t>
    </rPh>
    <rPh sb="2" eb="4">
      <t>クブン</t>
    </rPh>
    <phoneticPr fontId="1"/>
  </si>
  <si>
    <t>携帯電話（必須）</t>
    <rPh sb="0" eb="2">
      <t>ケイタイ</t>
    </rPh>
    <rPh sb="2" eb="4">
      <t>デンワ</t>
    </rPh>
    <rPh sb="5" eb="7">
      <t>ヒッス</t>
    </rPh>
    <phoneticPr fontId="1"/>
  </si>
  <si>
    <t>提出先：NPO法人火の山スポーツクラブ</t>
    <rPh sb="0" eb="2">
      <t>テイシュツ</t>
    </rPh>
    <rPh sb="2" eb="3">
      <t>サキ</t>
    </rPh>
    <rPh sb="7" eb="9">
      <t>ホウジン</t>
    </rPh>
    <rPh sb="9" eb="10">
      <t>ヒ</t>
    </rPh>
    <rPh sb="11" eb="12">
      <t>ヤマ</t>
    </rPh>
    <phoneticPr fontId="1"/>
  </si>
  <si>
    <t>集計表</t>
    <rPh sb="0" eb="3">
      <t>シュウケイヒョウ</t>
    </rPh>
    <phoneticPr fontId="1"/>
  </si>
  <si>
    <t>№</t>
    <phoneticPr fontId="1"/>
  </si>
  <si>
    <t>都道府県</t>
    <rPh sb="0" eb="4">
      <t>トドウフケン</t>
    </rPh>
    <phoneticPr fontId="1"/>
  </si>
  <si>
    <t>団体名</t>
    <rPh sb="0" eb="3">
      <t>ダンタイメイ</t>
    </rPh>
    <phoneticPr fontId="1"/>
  </si>
  <si>
    <t>申込責任者</t>
    <rPh sb="0" eb="2">
      <t>モウシコ</t>
    </rPh>
    <rPh sb="2" eb="5">
      <t>セキニンシャ</t>
    </rPh>
    <phoneticPr fontId="1"/>
  </si>
  <si>
    <t>フリガナ</t>
  </si>
  <si>
    <t>フリガナ</t>
    <phoneticPr fontId="1"/>
  </si>
  <si>
    <t>フリガナ</t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</si>
  <si>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</si>
  <si>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</si>
  <si>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</si>
  <si>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</si>
  <si>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</si>
  <si>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</si>
  <si>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マイクロバス</t>
  </si>
  <si>
    <t>性別</t>
    <rPh sb="0" eb="2">
      <t>セイベツ</t>
    </rPh>
    <phoneticPr fontId="1"/>
  </si>
  <si>
    <t>来場方法</t>
    <rPh sb="0" eb="2">
      <t>ライジョウ</t>
    </rPh>
    <rPh sb="2" eb="4">
      <t>ホウホウ</t>
    </rPh>
    <phoneticPr fontId="1"/>
  </si>
  <si>
    <t>宿泊</t>
    <rPh sb="0" eb="2">
      <t>シュクハク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</si>
  <si>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</si>
  <si>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</si>
  <si>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○・☓</t>
    <phoneticPr fontId="1"/>
  </si>
  <si>
    <t>金額</t>
    <rPh sb="0" eb="2">
      <t>キンガク</t>
    </rPh>
    <phoneticPr fontId="1"/>
  </si>
  <si>
    <t>○</t>
  </si>
  <si>
    <t>参加者①</t>
    <rPh sb="0" eb="3">
      <t>サンカシャ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</si>
  <si>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</si>
  <si>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</si>
  <si>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参加者④</t>
    <rPh sb="0" eb="3">
      <t>サンカシャ</t>
    </rPh>
    <phoneticPr fontId="1"/>
  </si>
  <si>
    <t>参加者⑤</t>
    <rPh sb="0" eb="3">
      <t>サンカシャ</t>
    </rPh>
    <phoneticPr fontId="1"/>
  </si>
  <si>
    <t>参加者⑥</t>
    <rPh sb="0" eb="3">
      <t>サンカシャ</t>
    </rPh>
    <phoneticPr fontId="1"/>
  </si>
  <si>
    <t>参加者⑦</t>
    <rPh sb="0" eb="3">
      <t>サンカシャ</t>
    </rPh>
    <phoneticPr fontId="1"/>
  </si>
  <si>
    <t>参加者⑧</t>
    <rPh sb="0" eb="3">
      <t>サンカシャ</t>
    </rPh>
    <phoneticPr fontId="1"/>
  </si>
  <si>
    <t>参加者⑨</t>
    <rPh sb="0" eb="3">
      <t>サンカシャ</t>
    </rPh>
    <phoneticPr fontId="1"/>
  </si>
  <si>
    <t>参加者⑩</t>
    <rPh sb="0" eb="3">
      <t>サンカシャ</t>
    </rPh>
    <phoneticPr fontId="1"/>
  </si>
  <si>
    <t>無料シャトルバス</t>
    <rPh sb="0" eb="2">
      <t>ムリョウ</t>
    </rPh>
    <phoneticPr fontId="1"/>
  </si>
  <si>
    <t>追加</t>
    <rPh sb="0" eb="2">
      <t>ツイカ</t>
    </rPh>
    <phoneticPr fontId="1"/>
  </si>
  <si>
    <t>区分</t>
    <rPh sb="0" eb="2">
      <t>クブン</t>
    </rPh>
    <phoneticPr fontId="1"/>
  </si>
  <si>
    <t>↑新規・変更・追加いずれか選択</t>
    <rPh sb="1" eb="3">
      <t>シンキ</t>
    </rPh>
    <rPh sb="4" eb="6">
      <t>ヘンコウ</t>
    </rPh>
    <rPh sb="7" eb="9">
      <t>ツイカ</t>
    </rPh>
    <rPh sb="13" eb="15">
      <t>センタク</t>
    </rPh>
    <phoneticPr fontId="1"/>
  </si>
  <si>
    <t>新規・変更・追加</t>
    <rPh sb="0" eb="2">
      <t>シンキ</t>
    </rPh>
    <rPh sb="3" eb="5">
      <t>ヘンコウ</t>
    </rPh>
    <rPh sb="6" eb="8">
      <t>ツイカ</t>
    </rPh>
    <phoneticPr fontId="1"/>
  </si>
  <si>
    <t>情報交換会
合計人数</t>
    <rPh sb="0" eb="2">
      <t>ジョウホウ</t>
    </rPh>
    <rPh sb="2" eb="5">
      <t>コウカンカイ</t>
    </rPh>
    <rPh sb="6" eb="8">
      <t>ゴウケイ</t>
    </rPh>
    <rPh sb="8" eb="10">
      <t>ニンズウ</t>
    </rPh>
    <phoneticPr fontId="1"/>
  </si>
  <si>
    <t>情報交換会
会費合計</t>
    <rPh sb="0" eb="2">
      <t>ジョウホウ</t>
    </rPh>
    <rPh sb="2" eb="5">
      <t>コウカンカイ</t>
    </rPh>
    <rPh sb="6" eb="8">
      <t>カイヒ</t>
    </rPh>
    <rPh sb="8" eb="10">
      <t>ゴウケイ</t>
    </rPh>
    <phoneticPr fontId="1"/>
  </si>
  <si>
    <t>無料シャトルバス合計</t>
    <rPh sb="0" eb="2">
      <t>ムリョウ</t>
    </rPh>
    <rPh sb="8" eb="10">
      <t>ゴウケイ</t>
    </rPh>
    <phoneticPr fontId="1"/>
  </si>
  <si>
    <t>自家用車
台数</t>
    <rPh sb="0" eb="4">
      <t>ジカヨウシャ</t>
    </rPh>
    <rPh sb="5" eb="7">
      <t>ダイスウ</t>
    </rPh>
    <phoneticPr fontId="1"/>
  </si>
  <si>
    <t>マイクロ
バス台数</t>
    <rPh sb="7" eb="9">
      <t>ダイスウ</t>
    </rPh>
    <phoneticPr fontId="1"/>
  </si>
  <si>
    <t>宿泊料
合計</t>
    <rPh sb="0" eb="2">
      <t>シュクハク</t>
    </rPh>
    <rPh sb="2" eb="3">
      <t>リョウ</t>
    </rPh>
    <rPh sb="4" eb="6">
      <t>ゴウケイ</t>
    </rPh>
    <phoneticPr fontId="1"/>
  </si>
  <si>
    <t>大人合計</t>
    <rPh sb="0" eb="2">
      <t>オトナ</t>
    </rPh>
    <rPh sb="2" eb="4">
      <t>ゴウケイ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</si>
  <si>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</si>
  <si>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子ども合計</t>
    <rPh sb="0" eb="1">
      <t>コ</t>
    </rPh>
    <rPh sb="3" eb="5">
      <t>ゴウケイ</t>
    </rPh>
    <phoneticPr fontId="1"/>
  </si>
  <si>
    <t>参加料合計</t>
    <rPh sb="0" eb="3">
      <t>サンカリョウ</t>
    </rPh>
    <rPh sb="3" eb="5">
      <t>ゴウケイ</t>
    </rPh>
    <phoneticPr fontId="1"/>
  </si>
  <si>
    <t>支払合計</t>
    <rPh sb="0" eb="2">
      <t>シハライ</t>
    </rPh>
    <rPh sb="2" eb="4">
      <t>ゴウケイ</t>
    </rPh>
    <phoneticPr fontId="1"/>
  </si>
  <si>
    <t>泊</t>
    <rPh sb="0" eb="1">
      <t>ハク</t>
    </rPh>
    <phoneticPr fontId="1"/>
  </si>
  <si>
    <t>シャトル
バス</t>
    <phoneticPr fontId="1"/>
  </si>
  <si>
    <t>マイクロ
バス</t>
    <phoneticPr fontId="1"/>
  </si>
  <si>
    <t>宿泊
区分</t>
    <rPh sb="0" eb="2">
      <t>シュクハク</t>
    </rPh>
    <rPh sb="3" eb="5">
      <t>クブン</t>
    </rPh>
    <phoneticPr fontId="1"/>
  </si>
  <si>
    <t>支払
方法</t>
    <rPh sb="0" eb="2">
      <t>シハライ</t>
    </rPh>
    <rPh sb="3" eb="5">
      <t>ホウホウ</t>
    </rPh>
    <phoneticPr fontId="1"/>
  </si>
  <si>
    <t>請求書</t>
    <rPh sb="0" eb="3">
      <t>セイキュウショ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</si>
  <si>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</si>
  <si>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</si>
  <si>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《情報交換会・シャトルバス・宿泊・家族サービス応援プラン　参加申込書》</t>
    <rPh sb="1" eb="6">
      <t>ジョウホウコウカンカイ</t>
    </rPh>
    <rPh sb="14" eb="16">
      <t>シュクハク</t>
    </rPh>
    <rPh sb="17" eb="19">
      <t>カゾク</t>
    </rPh>
    <rPh sb="23" eb="25">
      <t>オウエン</t>
    </rPh>
    <rPh sb="29" eb="31">
      <t>サンカ</t>
    </rPh>
    <rPh sb="31" eb="33">
      <t>モウシコ</t>
    </rPh>
    <rPh sb="33" eb="34">
      <t>ショ</t>
    </rPh>
    <phoneticPr fontId="1"/>
  </si>
  <si>
    <t>家族サービス応援プラン</t>
    <rPh sb="0" eb="2">
      <t>カゾク</t>
    </rPh>
    <rPh sb="6" eb="8">
      <t>オウエン</t>
    </rPh>
    <phoneticPr fontId="1"/>
  </si>
  <si>
    <t>クマモト　ユウタ</t>
    <phoneticPr fontId="1"/>
  </si>
  <si>
    <t>熊本　雄太</t>
    <rPh sb="0" eb="2">
      <t>クマモト</t>
    </rPh>
    <rPh sb="3" eb="5">
      <t>ユウタ</t>
    </rPh>
    <phoneticPr fontId="1"/>
  </si>
  <si>
    <t>☓</t>
  </si>
  <si>
    <t>11月16日～18日宿泊、熊本花子・雄太と3名1室利用</t>
    <rPh sb="2" eb="3">
      <t>ガツ</t>
    </rPh>
    <rPh sb="5" eb="6">
      <t>ニチ</t>
    </rPh>
    <rPh sb="9" eb="10">
      <t>ニチ</t>
    </rPh>
    <rPh sb="10" eb="12">
      <t>シュクハク</t>
    </rPh>
    <rPh sb="13" eb="15">
      <t>クマモト</t>
    </rPh>
    <rPh sb="15" eb="17">
      <t>ハナコ</t>
    </rPh>
    <rPh sb="18" eb="20">
      <t>ユウタ</t>
    </rPh>
    <rPh sb="22" eb="23">
      <t>メイ</t>
    </rPh>
    <rPh sb="24" eb="25">
      <t>シツ</t>
    </rPh>
    <rPh sb="25" eb="27">
      <t>リヨウ</t>
    </rPh>
    <phoneticPr fontId="1"/>
  </si>
  <si>
    <t>11月16日～18日宿泊、熊本太郎、雄太と3名1室利用</t>
    <rPh sb="13" eb="15">
      <t>クマモト</t>
    </rPh>
    <rPh sb="15" eb="17">
      <t>タロウ</t>
    </rPh>
    <rPh sb="18" eb="20">
      <t>ユウタ</t>
    </rPh>
    <rPh sb="22" eb="23">
      <t>メイ</t>
    </rPh>
    <rPh sb="24" eb="25">
      <t>シツ</t>
    </rPh>
    <rPh sb="25" eb="27">
      <t>リヨウ</t>
    </rPh>
    <phoneticPr fontId="1"/>
  </si>
  <si>
    <t>11月16日～18日宿泊、熊本太郎、花子と3名1室利用</t>
    <rPh sb="13" eb="15">
      <t>クマモト</t>
    </rPh>
    <rPh sb="15" eb="17">
      <t>タロウ</t>
    </rPh>
    <rPh sb="18" eb="20">
      <t>ハナコ</t>
    </rPh>
    <rPh sb="22" eb="23">
      <t>メイ</t>
    </rPh>
    <rPh sb="24" eb="25">
      <t>シツ</t>
    </rPh>
    <rPh sb="25" eb="27">
      <t>リヨウ</t>
    </rPh>
    <phoneticPr fontId="1"/>
  </si>
  <si>
    <t>宿泊合計金額</t>
    <rPh sb="0" eb="2">
      <t>シュクハク</t>
    </rPh>
    <rPh sb="2" eb="4">
      <t>ゴウケイ</t>
    </rPh>
    <rPh sb="4" eb="6">
      <t>キンガク</t>
    </rPh>
    <phoneticPr fontId="1"/>
  </si>
  <si>
    <t>☆</t>
    <phoneticPr fontId="1"/>
  </si>
  <si>
    <t>支払
金額</t>
    <rPh sb="0" eb="2">
      <t>シハライ</t>
    </rPh>
    <rPh sb="3" eb="5">
      <t>キンガク</t>
    </rPh>
    <phoneticPr fontId="1"/>
  </si>
  <si>
    <t>メールアドレス：nbuob@yahoo.co.jp　ＦＡＸ:0967－32－1441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</si>
</sst>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ＤＦ特太ゴシック体"/>
      <family val="3"/>
      <charset val="128"/>
    </font>
    <font>
      <sz val="6"/>
      <color theme="1"/>
      <name val="ＤＦ特太ゴシック体"/>
      <family val="3"/>
      <charset val="128"/>
    </font>
    <font>
      <sz val="80"/>
      <color theme="1"/>
      <name val="ＤＦ特太ゴシック体"/>
      <family val="3"/>
      <charset val="128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2" fillId="0" borderId="1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vertical="center" shrinkToFit="1"/>
    </xf>
    <xf numFmtId="176" fontId="2" fillId="2" borderId="4" xfId="0" applyNumberFormat="1" applyFont="1" applyFill="1" applyBorder="1" applyAlignment="1">
      <alignment horizontal="center" vertical="center" wrapText="1" shrinkToFit="1"/>
    </xf>
    <xf numFmtId="176" fontId="2" fillId="2" borderId="14" xfId="0" applyNumberFormat="1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3" fontId="2" fillId="3" borderId="1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 shrinkToFit="1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3" fontId="0" fillId="0" borderId="13" xfId="0" applyNumberFormat="1" applyBorder="1" applyAlignment="1" applyProtection="1">
      <alignment horizontal="center" vertical="center" shrinkToFit="1"/>
      <protection locked="0"/>
    </xf>
    <xf numFmtId="38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3" borderId="5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6" fillId="4" borderId="5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 applyProtection="1">
      <alignment horizontal="center" vertical="center" wrapText="1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wrapText="1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176" fontId="6" fillId="0" borderId="4" xfId="1" applyNumberFormat="1" applyFont="1" applyBorder="1" applyAlignment="1" applyProtection="1">
      <alignment horizontal="right" vertical="center" shrinkToFit="1"/>
    </xf>
    <xf numFmtId="3" fontId="6" fillId="0" borderId="4" xfId="0" applyNumberFormat="1" applyFont="1" applyBorder="1" applyAlignment="1">
      <alignment horizontal="right" vertical="center" shrinkToFit="1"/>
    </xf>
    <xf numFmtId="3" fontId="6" fillId="0" borderId="57" xfId="0" applyNumberFormat="1" applyFont="1" applyBorder="1" applyAlignment="1">
      <alignment horizontal="right" vertical="center" shrinkToFit="1"/>
    </xf>
    <xf numFmtId="176" fontId="6" fillId="0" borderId="5" xfId="1" applyNumberFormat="1" applyFont="1" applyBorder="1" applyAlignment="1" applyProtection="1">
      <alignment horizontal="right" vertical="center" shrinkToFit="1"/>
    </xf>
    <xf numFmtId="3" fontId="6" fillId="0" borderId="5" xfId="0" applyNumberFormat="1" applyFont="1" applyBorder="1" applyAlignment="1">
      <alignment horizontal="right" vertical="center" shrinkToFit="1"/>
    </xf>
    <xf numFmtId="0" fontId="19" fillId="9" borderId="35" xfId="0" applyFont="1" applyFill="1" applyBorder="1" applyAlignment="1">
      <alignment horizontal="center" vertical="center"/>
    </xf>
    <xf numFmtId="0" fontId="19" fillId="9" borderId="59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9" borderId="60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right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38" fontId="2" fillId="7" borderId="8" xfId="1" applyFont="1" applyFill="1" applyBorder="1" applyAlignment="1" applyProtection="1">
      <alignment horizontal="right" vertical="center" shrinkToFit="1"/>
    </xf>
    <xf numFmtId="38" fontId="2" fillId="7" borderId="5" xfId="1" applyFont="1" applyFill="1" applyBorder="1" applyAlignment="1" applyProtection="1">
      <alignment horizontal="right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 shrinkToFit="1"/>
      <protection locked="0"/>
    </xf>
    <xf numFmtId="0" fontId="6" fillId="4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/>
    </xf>
    <xf numFmtId="0" fontId="6" fillId="4" borderId="8" xfId="0" applyFont="1" applyFill="1" applyBorder="1" applyAlignment="1" applyProtection="1">
      <alignment horizontal="left" vertical="center" wrapText="1" shrinkToFit="1"/>
      <protection locked="0"/>
    </xf>
    <xf numFmtId="0" fontId="6" fillId="4" borderId="4" xfId="0" applyFont="1" applyFill="1" applyBorder="1" applyAlignment="1" applyProtection="1">
      <alignment horizontal="left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left" vertical="center" wrapText="1" shrinkToFit="1"/>
      <protection locked="0"/>
    </xf>
    <xf numFmtId="176" fontId="2" fillId="7" borderId="1" xfId="0" applyNumberFormat="1" applyFont="1" applyFill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3" borderId="27" xfId="0" applyNumberFormat="1" applyFont="1" applyFill="1" applyBorder="1" applyAlignment="1">
      <alignment horizontal="right" vertical="center" shrinkToFit="1"/>
    </xf>
    <xf numFmtId="176" fontId="3" fillId="3" borderId="29" xfId="0" applyNumberFormat="1" applyFont="1" applyFill="1" applyBorder="1" applyAlignment="1">
      <alignment horizontal="right" vertical="center" shrinkToFit="1"/>
    </xf>
    <xf numFmtId="38" fontId="3" fillId="0" borderId="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6" borderId="5" xfId="0" applyFont="1" applyFill="1" applyBorder="1" applyAlignment="1" applyProtection="1">
      <alignment horizontal="center" vertical="center" shrinkToFit="1"/>
      <protection locked="0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left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textRotation="255" shrinkToFit="1"/>
    </xf>
    <xf numFmtId="0" fontId="6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top" shrinkToFit="1"/>
    </xf>
    <xf numFmtId="0" fontId="7" fillId="0" borderId="20" xfId="0" applyFont="1" applyBorder="1" applyAlignment="1">
      <alignment horizontal="center" vertical="top" shrinkToFit="1"/>
    </xf>
    <xf numFmtId="0" fontId="3" fillId="8" borderId="22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5" borderId="2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55" xfId="2" applyBorder="1" applyAlignment="1" applyProtection="1">
      <alignment horizontal="center" vertical="center"/>
      <protection locked="0"/>
    </xf>
    <xf numFmtId="0" fontId="10" fillId="0" borderId="51" xfId="2" applyBorder="1" applyAlignment="1" applyProtection="1">
      <alignment horizontal="center" vertical="center"/>
      <protection locked="0"/>
    </xf>
    <xf numFmtId="0" fontId="10" fillId="0" borderId="19" xfId="2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6" borderId="8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58" xfId="0" applyFont="1" applyFill="1" applyBorder="1" applyAlignment="1">
      <alignment horizontal="left" vertical="center" wrapText="1" shrinkToFit="1"/>
    </xf>
    <xf numFmtId="0" fontId="2" fillId="2" borderId="16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0" fillId="5" borderId="46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46" xfId="0" applyFill="1" applyBorder="1" applyAlignment="1">
      <alignment horizontal="left" vertical="center"/>
    </xf>
    <xf numFmtId="0" fontId="0" fillId="5" borderId="48" xfId="0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wrapText="1" shrinkToFit="1"/>
    </xf>
    <xf numFmtId="0" fontId="12" fillId="5" borderId="47" xfId="0" applyFont="1" applyFill="1" applyBorder="1" applyAlignment="1">
      <alignment horizontal="center" vertical="center" shrinkToFi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13</xdr:row>
      <xdr:rowOff>161925</xdr:rowOff>
    </xdr:from>
    <xdr:to>
      <xdr:col>22</xdr:col>
      <xdr:colOff>200024</xdr:colOff>
      <xdr:row>18</xdr:row>
      <xdr:rowOff>314325</xdr:rowOff>
    </xdr:to>
    <xdr:sp macro="" textlink="">
      <xdr:nvSpPr>
        <xdr:cNvPr id="2" name="四角形吹き出し 1"/>
        <xdr:cNvSpPr/>
      </xdr:nvSpPr>
      <xdr:spPr>
        <a:xfrm>
          <a:off x="13849350" y="3876675"/>
          <a:ext cx="2247899" cy="1676400"/>
        </a:xfrm>
        <a:prstGeom prst="wedgeRectCallout">
          <a:avLst>
            <a:gd name="adj1" fmla="val -79713"/>
            <a:gd name="adj2" fmla="val 702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※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備考について</a:t>
          </a:r>
          <a:endParaRPr kumimoji="1" lang="en-US" altLang="ja-JP" sz="1200" b="1"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pPr algn="l"/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・宿泊される場合、</a:t>
          </a:r>
          <a:r>
            <a:rPr kumimoji="1" lang="ja-JP" altLang="en-US" sz="1200" b="1">
              <a:solidFill>
                <a:srgbClr val="FF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何日から何日までの宿泊か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御入力ください。</a:t>
          </a:r>
          <a:endParaRPr kumimoji="1" lang="en-US" altLang="ja-JP" sz="1200" b="1"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pPr algn="l"/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</a:t>
          </a:r>
          <a:r>
            <a:rPr kumimoji="1" lang="en-US" altLang="ja-JP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1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名</a:t>
          </a:r>
          <a:r>
            <a:rPr kumimoji="1" lang="en-US" altLang="ja-JP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1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室利用以外の方は、</a:t>
          </a:r>
          <a:r>
            <a:rPr kumimoji="1" lang="ja-JP" altLang="en-US" sz="1200" b="1">
              <a:solidFill>
                <a:srgbClr val="FF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どなたと同室なのか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御入力ください。</a:t>
          </a:r>
        </a:p>
      </xdr:txBody>
    </xdr:sp>
    <xdr:clientData/>
  </xdr:twoCellAnchor>
  <xdr:twoCellAnchor>
    <xdr:from>
      <xdr:col>19</xdr:col>
      <xdr:colOff>13608</xdr:colOff>
      <xdr:row>41</xdr:row>
      <xdr:rowOff>326571</xdr:rowOff>
    </xdr:from>
    <xdr:to>
      <xdr:col>22</xdr:col>
      <xdr:colOff>27215</xdr:colOff>
      <xdr:row>42</xdr:row>
      <xdr:rowOff>438149</xdr:rowOff>
    </xdr:to>
    <xdr:sp macro="" textlink="">
      <xdr:nvSpPr>
        <xdr:cNvPr id="3" name="四角形吹き出し 2"/>
        <xdr:cNvSpPr/>
      </xdr:nvSpPr>
      <xdr:spPr>
        <a:xfrm>
          <a:off x="14763751" y="17988642"/>
          <a:ext cx="2054678" cy="737507"/>
        </a:xfrm>
        <a:prstGeom prst="wedgeRectCallout">
          <a:avLst>
            <a:gd name="adj1" fmla="val -77831"/>
            <a:gd name="adj2" fmla="val -455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※</a:t>
          </a:r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合計額について</a:t>
          </a:r>
          <a:endParaRPr kumimoji="1" lang="en-US" altLang="ja-JP" sz="1200" b="1"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pPr algn="l"/>
          <a:r>
            <a:rPr kumimoji="1" lang="ja-JP" altLang="en-US" sz="1200" b="1">
              <a:latin typeface="AR丸ゴシック体M" panose="020B0609010101010101" pitchFamily="49" charset="-128"/>
              <a:ea typeface="AR丸ゴシック体M" panose="020B0609010101010101" pitchFamily="49" charset="-128"/>
            </a:rPr>
            <a:t>全ての合計金額が正しいかどうか、御確認ください。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G125"/>
  <sheetViews>
    <sheetView tabSelected="1" zoomScale="70" zoomScaleNormal="70" workbookViewId="0">
      <selection activeCell="J13" sqref="J13:M13"/>
    </sheetView>
  </sheetViews>
  <sheetFormatPr defaultRowHeight="14.25" x14ac:dyDescent="0.15"/>
  <cols>
    <col min="1" max="1" width="5.625" style="3" customWidth="1"/>
    <col min="2" max="2" width="25.625" style="1" customWidth="1"/>
    <col min="3" max="4" width="6.625" style="1" customWidth="1"/>
    <col min="5" max="7" width="10.625" style="1" customWidth="1"/>
    <col min="8" max="9" width="5.625" style="1" customWidth="1"/>
    <col min="10" max="10" width="10.625" style="1" customWidth="1"/>
    <col min="11" max="11" width="5.625" style="1" customWidth="1"/>
    <col min="12" max="13" width="10.625" style="1" customWidth="1"/>
    <col min="14" max="14" width="5.625" style="1" customWidth="1"/>
    <col min="15" max="17" width="10.625" style="1" customWidth="1"/>
    <col min="18" max="18" width="20.625" style="1" customWidth="1"/>
    <col min="19" max="16384" width="9" style="1"/>
  </cols>
  <sheetData>
    <row r="1" spans="1:18" ht="15" thickBot="1" x14ac:dyDescent="0.2">
      <c r="Q1" s="10" t="s">
        <v>37</v>
      </c>
      <c r="R1" s="65"/>
    </row>
    <row r="2" spans="1:18" ht="30" customHeight="1" thickBot="1" x14ac:dyDescent="0.2">
      <c r="A2" s="153"/>
      <c r="B2" s="154"/>
      <c r="C2" s="157" t="s">
        <v>68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1"/>
    </row>
    <row r="3" spans="1:18" ht="20.100000000000001" customHeight="1" x14ac:dyDescent="0.15">
      <c r="A3" s="155" t="s">
        <v>105</v>
      </c>
      <c r="B3" s="156"/>
      <c r="C3" s="159" t="s">
        <v>137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8" ht="9.9499999999999993" customHeight="1" x14ac:dyDescent="0.15">
      <c r="A4" s="12"/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s="15" customFormat="1" ht="20.100000000000001" customHeight="1" x14ac:dyDescent="0.1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30" customHeight="1" x14ac:dyDescent="0.15">
      <c r="A6" s="162" t="s">
        <v>126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20.100000000000001" customHeight="1" x14ac:dyDescent="0.15">
      <c r="A7" s="168" t="s">
        <v>46</v>
      </c>
      <c r="B7" s="27" t="s">
        <v>38</v>
      </c>
      <c r="C7" s="166" t="s">
        <v>39</v>
      </c>
      <c r="D7" s="172"/>
      <c r="E7" s="172"/>
      <c r="F7" s="172"/>
      <c r="G7" s="172"/>
      <c r="H7" s="172"/>
      <c r="I7" s="172"/>
      <c r="J7" s="172"/>
      <c r="K7" s="172" t="s">
        <v>41</v>
      </c>
      <c r="L7" s="172"/>
      <c r="M7" s="172"/>
      <c r="N7" s="172"/>
      <c r="O7" s="172"/>
      <c r="P7" s="172"/>
      <c r="Q7" s="172"/>
      <c r="R7" s="173"/>
    </row>
    <row r="8" spans="1:18" ht="15" customHeight="1" x14ac:dyDescent="0.15">
      <c r="A8" s="168"/>
      <c r="B8" s="161"/>
      <c r="C8" s="170" t="s">
        <v>40</v>
      </c>
      <c r="D8" s="171"/>
      <c r="E8" s="174"/>
      <c r="F8" s="174"/>
      <c r="G8" s="174"/>
      <c r="H8" s="174"/>
      <c r="I8" s="174"/>
      <c r="J8" s="175"/>
      <c r="K8" s="170" t="s">
        <v>1</v>
      </c>
      <c r="L8" s="171"/>
      <c r="M8" s="171"/>
      <c r="N8" s="206"/>
      <c r="O8" s="206"/>
      <c r="P8" s="206"/>
      <c r="Q8" s="206"/>
      <c r="R8" s="207"/>
    </row>
    <row r="9" spans="1:18" ht="30" customHeight="1" x14ac:dyDescent="0.15">
      <c r="A9" s="168"/>
      <c r="B9" s="161"/>
      <c r="C9" s="176"/>
      <c r="D9" s="177"/>
      <c r="E9" s="177"/>
      <c r="F9" s="177"/>
      <c r="G9" s="177"/>
      <c r="H9" s="177"/>
      <c r="I9" s="177"/>
      <c r="J9" s="177"/>
      <c r="K9" s="176"/>
      <c r="L9" s="177"/>
      <c r="M9" s="177"/>
      <c r="N9" s="177"/>
      <c r="O9" s="177"/>
      <c r="P9" s="177"/>
      <c r="Q9" s="177"/>
      <c r="R9" s="185"/>
    </row>
    <row r="10" spans="1:18" ht="24.95" customHeight="1" x14ac:dyDescent="0.15">
      <c r="A10" s="168"/>
      <c r="B10" s="166" t="s">
        <v>42</v>
      </c>
      <c r="C10" s="20" t="s">
        <v>43</v>
      </c>
      <c r="D10" s="178"/>
      <c r="E10" s="178"/>
      <c r="F10" s="178"/>
      <c r="G10" s="178"/>
      <c r="H10" s="178"/>
      <c r="I10" s="178"/>
      <c r="J10" s="179"/>
      <c r="K10" s="166" t="s">
        <v>44</v>
      </c>
      <c r="L10" s="172"/>
      <c r="M10" s="172"/>
      <c r="N10" s="173"/>
      <c r="O10" s="164"/>
      <c r="P10" s="164"/>
      <c r="Q10" s="164"/>
      <c r="R10" s="164"/>
    </row>
    <row r="11" spans="1:18" ht="24.95" customHeight="1" thickBot="1" x14ac:dyDescent="0.2">
      <c r="A11" s="168"/>
      <c r="B11" s="167"/>
      <c r="C11" s="180"/>
      <c r="D11" s="181"/>
      <c r="E11" s="181"/>
      <c r="F11" s="181"/>
      <c r="G11" s="181"/>
      <c r="H11" s="181"/>
      <c r="I11" s="181"/>
      <c r="J11" s="181"/>
      <c r="K11" s="186" t="s">
        <v>45</v>
      </c>
      <c r="L11" s="187"/>
      <c r="M11" s="187"/>
      <c r="N11" s="188"/>
      <c r="O11" s="165"/>
      <c r="P11" s="165"/>
      <c r="Q11" s="165"/>
      <c r="R11" s="165"/>
    </row>
    <row r="12" spans="1:18" ht="24.95" customHeight="1" thickBot="1" x14ac:dyDescent="0.2">
      <c r="A12" s="169"/>
      <c r="B12" s="28" t="s">
        <v>47</v>
      </c>
      <c r="C12" s="182"/>
      <c r="D12" s="183"/>
      <c r="E12" s="183"/>
      <c r="F12" s="183"/>
      <c r="G12" s="183"/>
      <c r="H12" s="183"/>
      <c r="I12" s="183"/>
      <c r="J12" s="184"/>
      <c r="K12" s="189" t="s">
        <v>67</v>
      </c>
      <c r="L12" s="190"/>
      <c r="M12" s="190"/>
      <c r="N12" s="191"/>
      <c r="O12" s="192"/>
      <c r="P12" s="192"/>
      <c r="Q12" s="192"/>
      <c r="R12" s="193"/>
    </row>
    <row r="13" spans="1:18" ht="30" customHeight="1" x14ac:dyDescent="0.2">
      <c r="J13" s="208"/>
      <c r="K13" s="208"/>
      <c r="L13" s="208"/>
      <c r="M13" s="208"/>
      <c r="N13" s="49"/>
      <c r="O13" s="209"/>
      <c r="P13" s="209"/>
      <c r="R13" s="52"/>
    </row>
    <row r="14" spans="1:18" ht="15" customHeight="1" x14ac:dyDescent="0.15">
      <c r="A14" s="124" t="s">
        <v>48</v>
      </c>
      <c r="B14" s="29" t="s">
        <v>1</v>
      </c>
      <c r="C14" s="124" t="s">
        <v>3</v>
      </c>
      <c r="D14" s="124" t="s">
        <v>12</v>
      </c>
      <c r="E14" s="124" t="s">
        <v>4</v>
      </c>
      <c r="F14" s="29" t="s">
        <v>5</v>
      </c>
      <c r="G14" s="29" t="s">
        <v>102</v>
      </c>
      <c r="H14" s="124" t="s">
        <v>8</v>
      </c>
      <c r="I14" s="124"/>
      <c r="J14" s="195" t="s">
        <v>11</v>
      </c>
      <c r="K14" s="196"/>
      <c r="L14" s="196"/>
      <c r="M14" s="196"/>
      <c r="N14" s="197"/>
      <c r="O14" s="195" t="s">
        <v>127</v>
      </c>
      <c r="P14" s="197"/>
      <c r="Q14" s="125" t="s">
        <v>61</v>
      </c>
      <c r="R14" s="124" t="s">
        <v>17</v>
      </c>
    </row>
    <row r="15" spans="1:18" ht="15" customHeight="1" thickBot="1" x14ac:dyDescent="0.2">
      <c r="A15" s="125"/>
      <c r="B15" s="30" t="s">
        <v>2</v>
      </c>
      <c r="C15" s="125"/>
      <c r="D15" s="125"/>
      <c r="E15" s="125"/>
      <c r="F15" s="30" t="s">
        <v>7</v>
      </c>
      <c r="G15" s="30" t="s">
        <v>6</v>
      </c>
      <c r="H15" s="30" t="s">
        <v>9</v>
      </c>
      <c r="I15" s="30" t="s">
        <v>10</v>
      </c>
      <c r="J15" s="30" t="s">
        <v>66</v>
      </c>
      <c r="K15" s="41" t="s">
        <v>118</v>
      </c>
      <c r="L15" s="72" t="s">
        <v>134</v>
      </c>
      <c r="M15" s="30" t="s">
        <v>62</v>
      </c>
      <c r="N15" s="50" t="s">
        <v>123</v>
      </c>
      <c r="O15" s="30" t="s">
        <v>35</v>
      </c>
      <c r="P15" s="30" t="s">
        <v>36</v>
      </c>
      <c r="Q15" s="216"/>
      <c r="R15" s="125"/>
    </row>
    <row r="16" spans="1:18" ht="30" customHeight="1" x14ac:dyDescent="0.15">
      <c r="A16" s="146" t="s">
        <v>49</v>
      </c>
      <c r="B16" s="6" t="s">
        <v>18</v>
      </c>
      <c r="C16" s="141" t="s">
        <v>14</v>
      </c>
      <c r="D16" s="141">
        <v>38</v>
      </c>
      <c r="E16" s="141" t="s">
        <v>15</v>
      </c>
      <c r="F16" s="80" t="s">
        <v>91</v>
      </c>
      <c r="G16" s="150" t="s">
        <v>26</v>
      </c>
      <c r="H16" s="141">
        <v>1</v>
      </c>
      <c r="I16" s="141" t="s">
        <v>23</v>
      </c>
      <c r="J16" s="76" t="s">
        <v>31</v>
      </c>
      <c r="K16" s="141">
        <v>2</v>
      </c>
      <c r="L16" s="98">
        <f>J17*K16</f>
        <v>14000</v>
      </c>
      <c r="M16" s="141" t="s">
        <v>65</v>
      </c>
      <c r="N16" s="198" t="s">
        <v>124</v>
      </c>
      <c r="O16" s="76" t="s">
        <v>24</v>
      </c>
      <c r="P16" s="76" t="s">
        <v>24</v>
      </c>
      <c r="Q16" s="98">
        <f>F17+L16+O17+P17</f>
        <v>19000</v>
      </c>
      <c r="R16" s="211" t="s">
        <v>131</v>
      </c>
    </row>
    <row r="17" spans="1:18" ht="30" customHeight="1" x14ac:dyDescent="0.15">
      <c r="A17" s="147"/>
      <c r="B17" s="83" t="s">
        <v>13</v>
      </c>
      <c r="C17" s="142"/>
      <c r="D17" s="142"/>
      <c r="E17" s="142"/>
      <c r="F17" s="25">
        <f>IF(F16="○",5000,IF(F16="☓",0,""))</f>
        <v>5000</v>
      </c>
      <c r="G17" s="151"/>
      <c r="H17" s="142"/>
      <c r="I17" s="142"/>
      <c r="J17" s="84">
        <v>7000</v>
      </c>
      <c r="K17" s="142"/>
      <c r="L17" s="99"/>
      <c r="M17" s="142"/>
      <c r="N17" s="199"/>
      <c r="O17" s="84">
        <f>VLOOKUP(O16,Z50:AA53,2,FALSE)</f>
        <v>0</v>
      </c>
      <c r="P17" s="84">
        <f>VLOOKUP(P16,AB50:AC53,2,FALSE)</f>
        <v>0</v>
      </c>
      <c r="Q17" s="99"/>
      <c r="R17" s="212"/>
    </row>
    <row r="18" spans="1:18" ht="30" customHeight="1" x14ac:dyDescent="0.15">
      <c r="A18" s="147"/>
      <c r="B18" s="83" t="s">
        <v>20</v>
      </c>
      <c r="C18" s="143" t="s">
        <v>21</v>
      </c>
      <c r="D18" s="143">
        <v>36</v>
      </c>
      <c r="E18" s="143" t="s">
        <v>23</v>
      </c>
      <c r="F18" s="81" t="s">
        <v>130</v>
      </c>
      <c r="G18" s="152" t="s">
        <v>91</v>
      </c>
      <c r="H18" s="143" t="s">
        <v>25</v>
      </c>
      <c r="I18" s="143" t="s">
        <v>25</v>
      </c>
      <c r="J18" s="78" t="s">
        <v>31</v>
      </c>
      <c r="K18" s="143">
        <v>2</v>
      </c>
      <c r="L18" s="100">
        <f>J19*K18</f>
        <v>14000</v>
      </c>
      <c r="M18" s="143" t="s">
        <v>65</v>
      </c>
      <c r="N18" s="200" t="s">
        <v>124</v>
      </c>
      <c r="O18" s="78" t="s">
        <v>16</v>
      </c>
      <c r="P18" s="78" t="s">
        <v>24</v>
      </c>
      <c r="Q18" s="100">
        <f t="shared" ref="Q18" si="0">F19+L18+O19+P19</f>
        <v>16000</v>
      </c>
      <c r="R18" s="213" t="s">
        <v>132</v>
      </c>
    </row>
    <row r="19" spans="1:18" ht="30" customHeight="1" x14ac:dyDescent="0.15">
      <c r="A19" s="147"/>
      <c r="B19" s="70" t="s">
        <v>19</v>
      </c>
      <c r="C19" s="142"/>
      <c r="D19" s="142"/>
      <c r="E19" s="142"/>
      <c r="F19" s="25">
        <f>IF(F18="○",5000,IF(F18="☓",0,""))</f>
        <v>0</v>
      </c>
      <c r="G19" s="151"/>
      <c r="H19" s="142"/>
      <c r="I19" s="142"/>
      <c r="J19" s="84">
        <v>7000</v>
      </c>
      <c r="K19" s="142"/>
      <c r="L19" s="99"/>
      <c r="M19" s="142"/>
      <c r="N19" s="199"/>
      <c r="O19" s="84">
        <f>VLOOKUP(O18,Z50:AA53,2,FALSE)</f>
        <v>2000</v>
      </c>
      <c r="P19" s="84">
        <f>VLOOKUP(P18,AB50:AC53,2,FALSE)</f>
        <v>0</v>
      </c>
      <c r="Q19" s="99"/>
      <c r="R19" s="212"/>
    </row>
    <row r="20" spans="1:18" ht="30" customHeight="1" x14ac:dyDescent="0.15">
      <c r="A20" s="147"/>
      <c r="B20" s="77" t="s">
        <v>128</v>
      </c>
      <c r="C20" s="144" t="s">
        <v>14</v>
      </c>
      <c r="D20" s="144">
        <v>10</v>
      </c>
      <c r="E20" s="144" t="s">
        <v>23</v>
      </c>
      <c r="F20" s="82" t="s">
        <v>130</v>
      </c>
      <c r="G20" s="202" t="s">
        <v>91</v>
      </c>
      <c r="H20" s="144" t="s">
        <v>23</v>
      </c>
      <c r="I20" s="144" t="s">
        <v>23</v>
      </c>
      <c r="J20" s="79" t="s">
        <v>31</v>
      </c>
      <c r="K20" s="143">
        <v>2</v>
      </c>
      <c r="L20" s="101">
        <f>J21*K20</f>
        <v>14000</v>
      </c>
      <c r="M20" s="144" t="s">
        <v>65</v>
      </c>
      <c r="N20" s="204" t="s">
        <v>124</v>
      </c>
      <c r="O20" s="79" t="s">
        <v>24</v>
      </c>
      <c r="P20" s="79" t="s">
        <v>16</v>
      </c>
      <c r="Q20" s="101">
        <f t="shared" ref="Q20" si="1">F21+L20+O21+P21</f>
        <v>15000</v>
      </c>
      <c r="R20" s="214" t="s">
        <v>133</v>
      </c>
    </row>
    <row r="21" spans="1:18" ht="30" customHeight="1" thickBot="1" x14ac:dyDescent="0.2">
      <c r="A21" s="148"/>
      <c r="B21" s="7" t="s">
        <v>129</v>
      </c>
      <c r="C21" s="145"/>
      <c r="D21" s="145"/>
      <c r="E21" s="145"/>
      <c r="F21" s="26">
        <f>IF(F20="○",5000,IF(F20="☓",0,""))</f>
        <v>0</v>
      </c>
      <c r="G21" s="203"/>
      <c r="H21" s="145"/>
      <c r="I21" s="145"/>
      <c r="J21" s="42">
        <v>7000</v>
      </c>
      <c r="K21" s="145"/>
      <c r="L21" s="102"/>
      <c r="M21" s="145"/>
      <c r="N21" s="205"/>
      <c r="O21" s="42">
        <f>VLOOKUP(O20,Z52:AA55,2,FALSE)</f>
        <v>0</v>
      </c>
      <c r="P21" s="42">
        <f>VLOOKUP(P20,AB52:AC55,2,FALSE)</f>
        <v>1000</v>
      </c>
      <c r="Q21" s="102"/>
      <c r="R21" s="215"/>
    </row>
    <row r="22" spans="1:18" ht="39.950000000000003" customHeight="1" x14ac:dyDescent="0.15">
      <c r="A22" s="112">
        <v>1</v>
      </c>
      <c r="B22" s="85"/>
      <c r="C22" s="194"/>
      <c r="D22" s="121"/>
      <c r="E22" s="121"/>
      <c r="F22" s="86"/>
      <c r="G22" s="149"/>
      <c r="H22" s="121"/>
      <c r="I22" s="121"/>
      <c r="J22" s="87"/>
      <c r="K22" s="210"/>
      <c r="L22" s="103" t="str">
        <f>IFERROR(J23*K22, "")</f>
        <v/>
      </c>
      <c r="M22" s="121"/>
      <c r="N22" s="201"/>
      <c r="O22" s="87"/>
      <c r="P22" s="87"/>
      <c r="Q22" s="123" t="str">
        <f>IFERROR(F23+L22+O23+P23,"")</f>
        <v/>
      </c>
      <c r="R22" s="119"/>
    </row>
    <row r="23" spans="1:18" ht="50.1" customHeight="1" x14ac:dyDescent="0.15">
      <c r="A23" s="113"/>
      <c r="B23" s="74"/>
      <c r="C23" s="111"/>
      <c r="D23" s="108"/>
      <c r="E23" s="108"/>
      <c r="F23" s="88" t="str">
        <f>IF(F22="○",5000,IF(F22="☓",0,""))</f>
        <v/>
      </c>
      <c r="G23" s="117"/>
      <c r="H23" s="107"/>
      <c r="I23" s="107"/>
      <c r="J23" s="89" t="str">
        <f>IF(J22="1名1室",9500,IF(J22="2名1室",7000,IF(J22="3名1室",7000,IF(J22="4名1室",6000,""))))</f>
        <v/>
      </c>
      <c r="K23" s="140"/>
      <c r="L23" s="104"/>
      <c r="M23" s="107"/>
      <c r="N23" s="134"/>
      <c r="O23" s="89" t="str">
        <f>IF(O22="○",2000,IF(O22="☓",0,""))</f>
        <v/>
      </c>
      <c r="P23" s="89" t="str">
        <f>IF(P22="○",1000,IF(P22="☓",0,""))</f>
        <v/>
      </c>
      <c r="Q23" s="123"/>
      <c r="R23" s="120"/>
    </row>
    <row r="24" spans="1:18" ht="39.950000000000003" customHeight="1" x14ac:dyDescent="0.15">
      <c r="A24" s="109">
        <v>2</v>
      </c>
      <c r="B24" s="75"/>
      <c r="C24" s="108"/>
      <c r="D24" s="107"/>
      <c r="E24" s="107"/>
      <c r="F24" s="73"/>
      <c r="G24" s="116"/>
      <c r="H24" s="111"/>
      <c r="I24" s="111"/>
      <c r="J24" s="71"/>
      <c r="K24" s="127"/>
      <c r="L24" s="97" t="str">
        <f>IFERROR(J25*K24,"")</f>
        <v/>
      </c>
      <c r="M24" s="139"/>
      <c r="N24" s="135"/>
      <c r="O24" s="66"/>
      <c r="P24" s="71"/>
      <c r="Q24" s="123" t="str">
        <f>IFERROR(F25+L24+O25+P25,"")</f>
        <v/>
      </c>
      <c r="R24" s="122"/>
    </row>
    <row r="25" spans="1:18" ht="50.1" customHeight="1" x14ac:dyDescent="0.15">
      <c r="A25" s="110"/>
      <c r="B25" s="74"/>
      <c r="C25" s="111"/>
      <c r="D25" s="108"/>
      <c r="E25" s="108"/>
      <c r="F25" s="88" t="str">
        <f>IF(F24="○",5000,IF(F24="☓",0,""))</f>
        <v/>
      </c>
      <c r="G25" s="117"/>
      <c r="H25" s="111"/>
      <c r="I25" s="111"/>
      <c r="J25" s="89" t="str">
        <f t="shared" ref="J25" si="2">IF(J24="1名1室",9500,IF(J24="2名1室",7000,IF(J24="3名1室",7000,IF(J24="4名1室",6000,""))))</f>
        <v/>
      </c>
      <c r="K25" s="140"/>
      <c r="L25" s="97"/>
      <c r="M25" s="139"/>
      <c r="N25" s="135"/>
      <c r="O25" s="90" t="str">
        <f t="shared" ref="O25" si="3">IF(O24="○",2000,IF(O24="☓",0,""))</f>
        <v/>
      </c>
      <c r="P25" s="89" t="str">
        <f t="shared" ref="P25" si="4">IF(P24="○",1000,IF(P24="☓",0,""))</f>
        <v/>
      </c>
      <c r="Q25" s="123"/>
      <c r="R25" s="120"/>
    </row>
    <row r="26" spans="1:18" ht="39.950000000000003" customHeight="1" x14ac:dyDescent="0.15">
      <c r="A26" s="110">
        <v>3</v>
      </c>
      <c r="B26" s="75"/>
      <c r="C26" s="108"/>
      <c r="D26" s="107"/>
      <c r="E26" s="107"/>
      <c r="F26" s="73"/>
      <c r="G26" s="116"/>
      <c r="H26" s="111"/>
      <c r="I26" s="111"/>
      <c r="J26" s="71"/>
      <c r="K26" s="127"/>
      <c r="L26" s="97" t="str">
        <f>IFERROR(J27*K26,"")</f>
        <v/>
      </c>
      <c r="M26" s="139"/>
      <c r="N26" s="135"/>
      <c r="O26" s="66"/>
      <c r="P26" s="71"/>
      <c r="Q26" s="123" t="str">
        <f t="shared" ref="Q26" si="5">IFERROR(F27+L26+O27+P27,"")</f>
        <v/>
      </c>
      <c r="R26" s="122"/>
    </row>
    <row r="27" spans="1:18" ht="50.1" customHeight="1" x14ac:dyDescent="0.15">
      <c r="A27" s="113"/>
      <c r="B27" s="74"/>
      <c r="C27" s="111"/>
      <c r="D27" s="108"/>
      <c r="E27" s="108"/>
      <c r="F27" s="88" t="str">
        <f t="shared" ref="F27" si="6">IF(F26="○",5000,IF(F26="☓",0,""))</f>
        <v/>
      </c>
      <c r="G27" s="117"/>
      <c r="H27" s="111"/>
      <c r="I27" s="111"/>
      <c r="J27" s="89" t="str">
        <f t="shared" ref="J27" si="7">IF(J26="1名1室",9500,IF(J26="2名1室",7000,IF(J26="3名1室",7000,IF(J26="4名1室",6000,""))))</f>
        <v/>
      </c>
      <c r="K27" s="140"/>
      <c r="L27" s="97"/>
      <c r="M27" s="139"/>
      <c r="N27" s="135"/>
      <c r="O27" s="90" t="str">
        <f t="shared" ref="O27" si="8">IF(O26="○",2000,IF(O26="☓",0,""))</f>
        <v/>
      </c>
      <c r="P27" s="89" t="str">
        <f t="shared" ref="P27" si="9">IF(P26="○",1000,IF(P26="☓",0,""))</f>
        <v/>
      </c>
      <c r="Q27" s="123"/>
      <c r="R27" s="120"/>
    </row>
    <row r="28" spans="1:18" ht="39.950000000000003" customHeight="1" x14ac:dyDescent="0.15">
      <c r="A28" s="109">
        <v>4</v>
      </c>
      <c r="B28" s="75"/>
      <c r="C28" s="108"/>
      <c r="D28" s="107"/>
      <c r="E28" s="107"/>
      <c r="F28" s="73"/>
      <c r="G28" s="116"/>
      <c r="H28" s="111"/>
      <c r="I28" s="111"/>
      <c r="J28" s="71"/>
      <c r="K28" s="127"/>
      <c r="L28" s="97" t="str">
        <f t="shared" ref="L28" si="10">IFERROR(J29*K28,"")</f>
        <v/>
      </c>
      <c r="M28" s="139"/>
      <c r="N28" s="135"/>
      <c r="O28" s="66"/>
      <c r="P28" s="71"/>
      <c r="Q28" s="123" t="str">
        <f t="shared" ref="Q28" si="11">IFERROR(F29+L28+O29+P29,"")</f>
        <v/>
      </c>
      <c r="R28" s="122"/>
    </row>
    <row r="29" spans="1:18" ht="50.1" customHeight="1" x14ac:dyDescent="0.15">
      <c r="A29" s="110"/>
      <c r="B29" s="74"/>
      <c r="C29" s="111"/>
      <c r="D29" s="108"/>
      <c r="E29" s="108"/>
      <c r="F29" s="88" t="str">
        <f t="shared" ref="F29" si="12">IF(F28="○",5000,IF(F28="☓",0,""))</f>
        <v/>
      </c>
      <c r="G29" s="117"/>
      <c r="H29" s="111"/>
      <c r="I29" s="111"/>
      <c r="J29" s="89" t="str">
        <f t="shared" ref="J29" si="13">IF(J28="1名1室",9500,IF(J28="2名1室",7000,IF(J28="3名1室",7000,IF(J28="4名1室",6000,""))))</f>
        <v/>
      </c>
      <c r="K29" s="140"/>
      <c r="L29" s="97"/>
      <c r="M29" s="139"/>
      <c r="N29" s="135"/>
      <c r="O29" s="90" t="str">
        <f t="shared" ref="O29" si="14">IF(O28="○",2000,IF(O28="☓",0,""))</f>
        <v/>
      </c>
      <c r="P29" s="89" t="str">
        <f t="shared" ref="P29" si="15">IF(P28="○",1000,IF(P28="☓",0,""))</f>
        <v/>
      </c>
      <c r="Q29" s="123"/>
      <c r="R29" s="120"/>
    </row>
    <row r="30" spans="1:18" ht="39.950000000000003" customHeight="1" x14ac:dyDescent="0.15">
      <c r="A30" s="110">
        <v>5</v>
      </c>
      <c r="B30" s="75"/>
      <c r="C30" s="108"/>
      <c r="D30" s="107"/>
      <c r="E30" s="107"/>
      <c r="F30" s="73"/>
      <c r="G30" s="116"/>
      <c r="H30" s="111"/>
      <c r="I30" s="111"/>
      <c r="J30" s="71"/>
      <c r="K30" s="126"/>
      <c r="L30" s="97" t="str">
        <f t="shared" ref="L30" si="16">IFERROR(J31*K30,"")</f>
        <v/>
      </c>
      <c r="M30" s="139"/>
      <c r="N30" s="135"/>
      <c r="O30" s="66"/>
      <c r="P30" s="71"/>
      <c r="Q30" s="123" t="str">
        <f t="shared" ref="Q30" si="17">IFERROR(F31+L30+O31+P31,"")</f>
        <v/>
      </c>
      <c r="R30" s="122"/>
    </row>
    <row r="31" spans="1:18" ht="50.1" customHeight="1" x14ac:dyDescent="0.15">
      <c r="A31" s="113"/>
      <c r="B31" s="74"/>
      <c r="C31" s="111"/>
      <c r="D31" s="108"/>
      <c r="E31" s="108"/>
      <c r="F31" s="88" t="str">
        <f t="shared" ref="F31" si="18">IF(F30="○",5000,IF(F30="☓",0,""))</f>
        <v/>
      </c>
      <c r="G31" s="117"/>
      <c r="H31" s="111"/>
      <c r="I31" s="111"/>
      <c r="J31" s="89" t="str">
        <f t="shared" ref="J31" si="19">IF(J30="1名1室",9500,IF(J30="2名1室",7000,IF(J30="3名1室",7000,IF(J30="4名1室",6000,""))))</f>
        <v/>
      </c>
      <c r="K31" s="127"/>
      <c r="L31" s="97"/>
      <c r="M31" s="139"/>
      <c r="N31" s="135"/>
      <c r="O31" s="90" t="str">
        <f t="shared" ref="O31" si="20">IF(O30="○",2000,IF(O30="☓",0,""))</f>
        <v/>
      </c>
      <c r="P31" s="89" t="str">
        <f t="shared" ref="P31" si="21">IF(P30="○",1000,IF(P30="☓",0,""))</f>
        <v/>
      </c>
      <c r="Q31" s="123"/>
      <c r="R31" s="120"/>
    </row>
    <row r="32" spans="1:18" ht="39.950000000000003" customHeight="1" x14ac:dyDescent="0.15">
      <c r="A32" s="109">
        <v>6</v>
      </c>
      <c r="B32" s="75"/>
      <c r="C32" s="108"/>
      <c r="D32" s="107"/>
      <c r="E32" s="107"/>
      <c r="F32" s="73"/>
      <c r="G32" s="116"/>
      <c r="H32" s="111"/>
      <c r="I32" s="111"/>
      <c r="J32" s="71"/>
      <c r="K32" s="126"/>
      <c r="L32" s="97" t="str">
        <f t="shared" ref="L32" si="22">IFERROR(J33*K32,"")</f>
        <v/>
      </c>
      <c r="M32" s="139"/>
      <c r="N32" s="135"/>
      <c r="O32" s="66"/>
      <c r="P32" s="71"/>
      <c r="Q32" s="123" t="str">
        <f t="shared" ref="Q32" si="23">IFERROR(F33+L32+O33+P33,"")</f>
        <v/>
      </c>
      <c r="R32" s="122"/>
    </row>
    <row r="33" spans="1:18" ht="50.1" customHeight="1" x14ac:dyDescent="0.15">
      <c r="A33" s="110"/>
      <c r="B33" s="74"/>
      <c r="C33" s="111"/>
      <c r="D33" s="108"/>
      <c r="E33" s="108"/>
      <c r="F33" s="88" t="str">
        <f t="shared" ref="F33" si="24">IF(F32="○",5000,IF(F32="☓",0,""))</f>
        <v/>
      </c>
      <c r="G33" s="117"/>
      <c r="H33" s="111"/>
      <c r="I33" s="111"/>
      <c r="J33" s="89" t="str">
        <f t="shared" ref="J33" si="25">IF(J32="1名1室",9500,IF(J32="2名1室",7000,IF(J32="3名1室",7000,IF(J32="4名1室",6000,""))))</f>
        <v/>
      </c>
      <c r="K33" s="127"/>
      <c r="L33" s="97"/>
      <c r="M33" s="139"/>
      <c r="N33" s="135"/>
      <c r="O33" s="90" t="str">
        <f t="shared" ref="O33" si="26">IF(O32="○",2000,IF(O32="☓",0,""))</f>
        <v/>
      </c>
      <c r="P33" s="89" t="str">
        <f t="shared" ref="P33" si="27">IF(P32="○",1000,IF(P32="☓",0,""))</f>
        <v/>
      </c>
      <c r="Q33" s="123"/>
      <c r="R33" s="120"/>
    </row>
    <row r="34" spans="1:18" ht="39.950000000000003" customHeight="1" x14ac:dyDescent="0.15">
      <c r="A34" s="110">
        <v>7</v>
      </c>
      <c r="B34" s="75"/>
      <c r="C34" s="108"/>
      <c r="D34" s="107"/>
      <c r="E34" s="107"/>
      <c r="F34" s="73"/>
      <c r="G34" s="116"/>
      <c r="H34" s="111"/>
      <c r="I34" s="111"/>
      <c r="J34" s="71"/>
      <c r="K34" s="126"/>
      <c r="L34" s="97" t="str">
        <f t="shared" ref="L34" si="28">IFERROR(J35*K34,"")</f>
        <v/>
      </c>
      <c r="M34" s="139"/>
      <c r="N34" s="135"/>
      <c r="O34" s="66"/>
      <c r="P34" s="71"/>
      <c r="Q34" s="123" t="str">
        <f t="shared" ref="Q34" si="29">IFERROR(F35+L34+O35+P35,"")</f>
        <v/>
      </c>
      <c r="R34" s="122"/>
    </row>
    <row r="35" spans="1:18" ht="50.1" customHeight="1" x14ac:dyDescent="0.15">
      <c r="A35" s="113"/>
      <c r="B35" s="74"/>
      <c r="C35" s="111"/>
      <c r="D35" s="108"/>
      <c r="E35" s="108"/>
      <c r="F35" s="88" t="str">
        <f t="shared" ref="F35" si="30">IF(F34="○",5000,IF(F34="☓",0,""))</f>
        <v/>
      </c>
      <c r="G35" s="117"/>
      <c r="H35" s="111"/>
      <c r="I35" s="111"/>
      <c r="J35" s="89" t="str">
        <f t="shared" ref="J35" si="31">IF(J34="1名1室",9500,IF(J34="2名1室",7000,IF(J34="3名1室",7000,IF(J34="4名1室",6000,""))))</f>
        <v/>
      </c>
      <c r="K35" s="127"/>
      <c r="L35" s="97"/>
      <c r="M35" s="139"/>
      <c r="N35" s="135"/>
      <c r="O35" s="90" t="str">
        <f t="shared" ref="O35" si="32">IF(O34="○",2000,IF(O34="☓",0,""))</f>
        <v/>
      </c>
      <c r="P35" s="89" t="str">
        <f t="shared" ref="P35" si="33">IF(P34="○",1000,IF(P34="☓",0,""))</f>
        <v/>
      </c>
      <c r="Q35" s="123"/>
      <c r="R35" s="120"/>
    </row>
    <row r="36" spans="1:18" ht="39.950000000000003" customHeight="1" x14ac:dyDescent="0.15">
      <c r="A36" s="109">
        <v>8</v>
      </c>
      <c r="B36" s="75"/>
      <c r="C36" s="108"/>
      <c r="D36" s="107"/>
      <c r="E36" s="107"/>
      <c r="F36" s="73"/>
      <c r="G36" s="116"/>
      <c r="H36" s="111"/>
      <c r="I36" s="111"/>
      <c r="J36" s="71"/>
      <c r="K36" s="126"/>
      <c r="L36" s="97" t="str">
        <f t="shared" ref="L36" si="34">IFERROR(J37*K36,"")</f>
        <v/>
      </c>
      <c r="M36" s="139"/>
      <c r="N36" s="135"/>
      <c r="O36" s="66"/>
      <c r="P36" s="71"/>
      <c r="Q36" s="123" t="str">
        <f t="shared" ref="Q36" si="35">IFERROR(F37+L36+O37+P37,"")</f>
        <v/>
      </c>
      <c r="R36" s="122"/>
    </row>
    <row r="37" spans="1:18" ht="50.1" customHeight="1" x14ac:dyDescent="0.15">
      <c r="A37" s="110"/>
      <c r="B37" s="74"/>
      <c r="C37" s="111"/>
      <c r="D37" s="108"/>
      <c r="E37" s="108"/>
      <c r="F37" s="88" t="str">
        <f t="shared" ref="F37" si="36">IF(F36="○",5000,IF(F36="☓",0,""))</f>
        <v/>
      </c>
      <c r="G37" s="117"/>
      <c r="H37" s="111"/>
      <c r="I37" s="111"/>
      <c r="J37" s="89" t="str">
        <f t="shared" ref="J37" si="37">IF(J36="1名1室",9500,IF(J36="2名1室",7000,IF(J36="3名1室",7000,IF(J36="4名1室",6000,""))))</f>
        <v/>
      </c>
      <c r="K37" s="127"/>
      <c r="L37" s="97"/>
      <c r="M37" s="139"/>
      <c r="N37" s="135"/>
      <c r="O37" s="90" t="str">
        <f t="shared" ref="O37" si="38">IF(O36="○",2000,IF(O36="☓",0,""))</f>
        <v/>
      </c>
      <c r="P37" s="89" t="str">
        <f t="shared" ref="P37" si="39">IF(P36="○",1000,IF(P36="☓",0,""))</f>
        <v/>
      </c>
      <c r="Q37" s="123"/>
      <c r="R37" s="120"/>
    </row>
    <row r="38" spans="1:18" ht="39.950000000000003" customHeight="1" x14ac:dyDescent="0.15">
      <c r="A38" s="110">
        <v>9</v>
      </c>
      <c r="B38" s="75"/>
      <c r="C38" s="108"/>
      <c r="D38" s="107"/>
      <c r="E38" s="107"/>
      <c r="F38" s="73"/>
      <c r="G38" s="116"/>
      <c r="H38" s="111"/>
      <c r="I38" s="111"/>
      <c r="J38" s="71"/>
      <c r="K38" s="126"/>
      <c r="L38" s="97" t="str">
        <f t="shared" ref="L38" si="40">IFERROR(J39*K38,"")</f>
        <v/>
      </c>
      <c r="M38" s="139"/>
      <c r="N38" s="135"/>
      <c r="O38" s="66"/>
      <c r="P38" s="71"/>
      <c r="Q38" s="123" t="str">
        <f t="shared" ref="Q38" si="41">IFERROR(F39+L38+O39+P39,"")</f>
        <v/>
      </c>
      <c r="R38" s="122"/>
    </row>
    <row r="39" spans="1:18" ht="50.1" customHeight="1" x14ac:dyDescent="0.15">
      <c r="A39" s="113"/>
      <c r="B39" s="74"/>
      <c r="C39" s="111"/>
      <c r="D39" s="108"/>
      <c r="E39" s="108"/>
      <c r="F39" s="88" t="str">
        <f t="shared" ref="F39" si="42">IF(F38="○",5000,IF(F38="☓",0,""))</f>
        <v/>
      </c>
      <c r="G39" s="117"/>
      <c r="H39" s="111"/>
      <c r="I39" s="111"/>
      <c r="J39" s="89" t="str">
        <f t="shared" ref="J39" si="43">IF(J38="1名1室",9500,IF(J38="2名1室",7000,IF(J38="3名1室",7000,IF(J38="4名1室",6000,""))))</f>
        <v/>
      </c>
      <c r="K39" s="127"/>
      <c r="L39" s="97"/>
      <c r="M39" s="139"/>
      <c r="N39" s="135"/>
      <c r="O39" s="90" t="str">
        <f t="shared" ref="O39" si="44">IF(O38="○",2000,IF(O38="☓",0,""))</f>
        <v/>
      </c>
      <c r="P39" s="89" t="str">
        <f t="shared" ref="P39" si="45">IF(P38="○",1000,IF(P38="☓",0,""))</f>
        <v/>
      </c>
      <c r="Q39" s="123"/>
      <c r="R39" s="120"/>
    </row>
    <row r="40" spans="1:18" ht="39.950000000000003" customHeight="1" x14ac:dyDescent="0.15">
      <c r="A40" s="109">
        <v>10</v>
      </c>
      <c r="B40" s="75"/>
      <c r="C40" s="108"/>
      <c r="D40" s="107"/>
      <c r="E40" s="107"/>
      <c r="F40" s="73"/>
      <c r="G40" s="116"/>
      <c r="H40" s="107"/>
      <c r="I40" s="107"/>
      <c r="J40" s="71"/>
      <c r="K40" s="127"/>
      <c r="L40" s="97" t="str">
        <f>IFERROR(J41*K40,"")</f>
        <v/>
      </c>
      <c r="M40" s="107"/>
      <c r="N40" s="134"/>
      <c r="O40" s="71"/>
      <c r="P40" s="71"/>
      <c r="Q40" s="123" t="str">
        <f>IFERROR(F41+L40+O41+P41,"")</f>
        <v/>
      </c>
      <c r="R40" s="122"/>
    </row>
    <row r="41" spans="1:18" ht="50.1" customHeight="1" thickBot="1" x14ac:dyDescent="0.2">
      <c r="A41" s="110"/>
      <c r="B41" s="74"/>
      <c r="C41" s="111"/>
      <c r="D41" s="107"/>
      <c r="E41" s="107"/>
      <c r="F41" s="91" t="str">
        <f t="shared" ref="F41" si="46">IF(F40="○",5000,IF(F40="☓",0,""))</f>
        <v/>
      </c>
      <c r="G41" s="116"/>
      <c r="H41" s="107"/>
      <c r="I41" s="107"/>
      <c r="J41" s="92" t="str">
        <f t="shared" ref="J41" si="47">IF(J40="1名1室",9500,IF(J40="2名1室",7000,IF(J40="3名1室",7000,IF(J40="4名1室",6000,""))))</f>
        <v/>
      </c>
      <c r="K41" s="126"/>
      <c r="L41" s="97"/>
      <c r="M41" s="107"/>
      <c r="N41" s="134"/>
      <c r="O41" s="92" t="str">
        <f t="shared" ref="O41" si="48">IF(O40="○",2000,IF(O40="☓",0,""))</f>
        <v/>
      </c>
      <c r="P41" s="92" t="str">
        <f t="shared" ref="P41" si="49">IF(P40="○",1000,IF(P40="☓",0,""))</f>
        <v/>
      </c>
      <c r="Q41" s="123"/>
      <c r="R41" s="138"/>
    </row>
    <row r="42" spans="1:18" ht="50.1" customHeight="1" x14ac:dyDescent="0.15">
      <c r="A42" s="93" t="s">
        <v>135</v>
      </c>
      <c r="B42" s="93"/>
      <c r="C42" s="94"/>
      <c r="D42" s="105" t="s">
        <v>33</v>
      </c>
      <c r="E42" s="106"/>
      <c r="F42" s="67">
        <f>COUNTIF(F22:F41,"○")</f>
        <v>0</v>
      </c>
      <c r="G42" s="67">
        <f>COUNTIF(G22:G41,"○")</f>
        <v>0</v>
      </c>
      <c r="H42" s="67">
        <f>SUM(H22:H41)</f>
        <v>0</v>
      </c>
      <c r="I42" s="67">
        <f>SUM(I22:I41)</f>
        <v>0</v>
      </c>
      <c r="J42" s="128"/>
      <c r="K42" s="128"/>
      <c r="L42" s="132">
        <f>SUM(L22:L41)</f>
        <v>0</v>
      </c>
      <c r="M42" s="128"/>
      <c r="N42" s="128"/>
      <c r="O42" s="67">
        <f>COUNTIF(O22:O41,"○")</f>
        <v>0</v>
      </c>
      <c r="P42" s="67">
        <f>COUNTIF(P22:P41,"○")</f>
        <v>0</v>
      </c>
      <c r="Q42" s="136" t="s">
        <v>50</v>
      </c>
      <c r="R42" s="137"/>
    </row>
    <row r="43" spans="1:18" ht="50.1" customHeight="1" thickBot="1" x14ac:dyDescent="0.2">
      <c r="A43" s="95"/>
      <c r="B43" s="95"/>
      <c r="C43" s="96"/>
      <c r="D43" s="114" t="s">
        <v>34</v>
      </c>
      <c r="E43" s="115"/>
      <c r="F43" s="68">
        <f>SUM(F22:F41)</f>
        <v>0</v>
      </c>
      <c r="G43" s="69"/>
      <c r="H43" s="69"/>
      <c r="I43" s="69"/>
      <c r="J43" s="129"/>
      <c r="K43" s="129"/>
      <c r="L43" s="133"/>
      <c r="M43" s="129"/>
      <c r="N43" s="129"/>
      <c r="O43" s="68">
        <f>SUM(O23,O25,O27,O29,O31,O33,O35,O37,O39,O41)</f>
        <v>0</v>
      </c>
      <c r="P43" s="68">
        <f>SUM(P23,P25,P27,P29,P31,P33,P35,P37,P39,P41)</f>
        <v>0</v>
      </c>
      <c r="Q43" s="130">
        <f>F43+L42+O43+P43</f>
        <v>0</v>
      </c>
      <c r="R43" s="131"/>
    </row>
    <row r="44" spans="1:18" ht="30" customHeight="1" x14ac:dyDescent="0.15"/>
    <row r="45" spans="1:18" ht="30" customHeight="1" x14ac:dyDescent="0.15"/>
    <row r="46" spans="1:18" ht="30" customHeight="1" x14ac:dyDescent="0.15"/>
    <row r="47" spans="1:18" ht="30" customHeight="1" x14ac:dyDescent="0.15"/>
    <row r="48" spans="1:18" ht="30" customHeight="1" x14ac:dyDescent="0.15"/>
    <row r="49" spans="20:33" ht="30" customHeight="1" x14ac:dyDescent="0.15"/>
    <row r="50" spans="20:33" ht="30" hidden="1" customHeight="1" x14ac:dyDescent="0.15">
      <c r="T50" s="4" t="s">
        <v>3</v>
      </c>
      <c r="U50" s="4" t="s">
        <v>28</v>
      </c>
      <c r="V50" s="4" t="s">
        <v>29</v>
      </c>
      <c r="W50" s="31" t="s">
        <v>11</v>
      </c>
      <c r="X50" s="31" t="s">
        <v>51</v>
      </c>
      <c r="Y50" s="16" t="s">
        <v>62</v>
      </c>
      <c r="Z50" s="118" t="s">
        <v>52</v>
      </c>
      <c r="AA50" s="118"/>
      <c r="AB50" s="118" t="s">
        <v>52</v>
      </c>
      <c r="AC50" s="118"/>
      <c r="AD50" s="9" t="s">
        <v>59</v>
      </c>
      <c r="AE50" s="9" t="s">
        <v>59</v>
      </c>
      <c r="AF50" s="38" t="s">
        <v>104</v>
      </c>
      <c r="AG50" s="3"/>
    </row>
    <row r="51" spans="20:33" ht="30" hidden="1" customHeight="1" x14ac:dyDescent="0.15">
      <c r="T51" s="4" t="s">
        <v>14</v>
      </c>
      <c r="U51" s="8" t="s">
        <v>26</v>
      </c>
      <c r="V51" s="4">
        <v>1</v>
      </c>
      <c r="W51" s="32" t="s">
        <v>30</v>
      </c>
      <c r="X51" s="33">
        <f>COUNTIF($J$22:$J$41,W51)</f>
        <v>0</v>
      </c>
      <c r="Y51" s="23" t="s">
        <v>65</v>
      </c>
      <c r="Z51" s="14" t="s">
        <v>56</v>
      </c>
      <c r="AA51" s="14" t="s">
        <v>53</v>
      </c>
      <c r="AB51" s="14" t="s">
        <v>56</v>
      </c>
      <c r="AC51" s="14" t="s">
        <v>54</v>
      </c>
      <c r="AD51" s="14" t="s">
        <v>56</v>
      </c>
      <c r="AE51" s="14" t="s">
        <v>60</v>
      </c>
      <c r="AF51" s="37" t="s">
        <v>87</v>
      </c>
    </row>
    <row r="52" spans="20:33" ht="30" hidden="1" customHeight="1" x14ac:dyDescent="0.15">
      <c r="T52" s="4" t="s">
        <v>21</v>
      </c>
      <c r="U52" s="8" t="s">
        <v>27</v>
      </c>
      <c r="V52" s="4">
        <v>2</v>
      </c>
      <c r="W52" s="32" t="s">
        <v>22</v>
      </c>
      <c r="X52" s="33">
        <f t="shared" ref="X52:X54" si="50">COUNTIF($J$22:$J$41,W52)</f>
        <v>0</v>
      </c>
      <c r="Y52" s="23" t="s">
        <v>63</v>
      </c>
      <c r="Z52" s="14" t="s">
        <v>57</v>
      </c>
      <c r="AA52" s="17">
        <v>2000</v>
      </c>
      <c r="AB52" s="14" t="s">
        <v>57</v>
      </c>
      <c r="AC52" s="17">
        <v>1000</v>
      </c>
      <c r="AD52" s="14" t="s">
        <v>57</v>
      </c>
      <c r="AE52" s="17">
        <v>5000</v>
      </c>
      <c r="AF52" s="37" t="s">
        <v>88</v>
      </c>
    </row>
    <row r="53" spans="20:33" ht="30" hidden="1" customHeight="1" x14ac:dyDescent="0.15">
      <c r="T53" s="51" t="s">
        <v>124</v>
      </c>
      <c r="V53" s="4">
        <v>3</v>
      </c>
      <c r="W53" s="32" t="s">
        <v>31</v>
      </c>
      <c r="X53" s="33">
        <f t="shared" si="50"/>
        <v>0</v>
      </c>
      <c r="Y53" s="24" t="s">
        <v>64</v>
      </c>
      <c r="Z53" s="14" t="s">
        <v>58</v>
      </c>
      <c r="AA53" s="5">
        <v>0</v>
      </c>
      <c r="AB53" s="14" t="s">
        <v>58</v>
      </c>
      <c r="AC53" s="5">
        <v>0</v>
      </c>
      <c r="AD53" s="14" t="s">
        <v>58</v>
      </c>
      <c r="AE53" s="18">
        <v>0</v>
      </c>
      <c r="AF53" s="37" t="s">
        <v>103</v>
      </c>
    </row>
    <row r="54" spans="20:33" ht="30" hidden="1" customHeight="1" x14ac:dyDescent="0.15">
      <c r="T54" s="51" t="s">
        <v>125</v>
      </c>
      <c r="V54" s="4">
        <v>4</v>
      </c>
      <c r="W54" s="32" t="s">
        <v>32</v>
      </c>
      <c r="X54" s="33">
        <f t="shared" si="50"/>
        <v>0</v>
      </c>
      <c r="Y54" s="21"/>
    </row>
    <row r="55" spans="20:33" ht="30" hidden="1" customHeight="1" x14ac:dyDescent="0.15">
      <c r="V55" s="19">
        <v>5</v>
      </c>
      <c r="W55" s="22"/>
    </row>
    <row r="56" spans="20:33" ht="30" hidden="1" customHeight="1" x14ac:dyDescent="0.15">
      <c r="V56" s="4" t="s">
        <v>55</v>
      </c>
    </row>
    <row r="57" spans="20:33" ht="30" customHeight="1" x14ac:dyDescent="0.15"/>
    <row r="58" spans="20:33" ht="30" customHeight="1" x14ac:dyDescent="0.15"/>
    <row r="59" spans="20:33" ht="30" customHeight="1" x14ac:dyDescent="0.15"/>
    <row r="60" spans="20:33" ht="30" customHeight="1" x14ac:dyDescent="0.15"/>
    <row r="61" spans="20:33" ht="30" customHeight="1" x14ac:dyDescent="0.15"/>
    <row r="62" spans="20:33" ht="30" customHeight="1" x14ac:dyDescent="0.15"/>
    <row r="63" spans="20:33" ht="30" customHeight="1" x14ac:dyDescent="0.15"/>
    <row r="64" spans="20:33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</sheetData>
  <sheetProtection sheet="1" objects="1" scenarios="1"/>
  <mergeCells count="216">
    <mergeCell ref="N8:R8"/>
    <mergeCell ref="J13:M13"/>
    <mergeCell ref="O13:P13"/>
    <mergeCell ref="D16:D17"/>
    <mergeCell ref="E18:E19"/>
    <mergeCell ref="C14:C15"/>
    <mergeCell ref="K16:K17"/>
    <mergeCell ref="K18:K19"/>
    <mergeCell ref="K22:K23"/>
    <mergeCell ref="O14:P14"/>
    <mergeCell ref="R16:R17"/>
    <mergeCell ref="R18:R19"/>
    <mergeCell ref="Q20:Q21"/>
    <mergeCell ref="R20:R21"/>
    <mergeCell ref="D14:D15"/>
    <mergeCell ref="H14:I14"/>
    <mergeCell ref="Q14:Q15"/>
    <mergeCell ref="Q18:Q19"/>
    <mergeCell ref="Q22:Q23"/>
    <mergeCell ref="C8:D8"/>
    <mergeCell ref="C24:C25"/>
    <mergeCell ref="D24:D25"/>
    <mergeCell ref="E24:E25"/>
    <mergeCell ref="C22:C23"/>
    <mergeCell ref="D22:D23"/>
    <mergeCell ref="E22:E23"/>
    <mergeCell ref="J14:N14"/>
    <mergeCell ref="N16:N17"/>
    <mergeCell ref="N18:N19"/>
    <mergeCell ref="N22:N23"/>
    <mergeCell ref="N24:N25"/>
    <mergeCell ref="G20:G21"/>
    <mergeCell ref="H20:H21"/>
    <mergeCell ref="I20:I21"/>
    <mergeCell ref="K20:K21"/>
    <mergeCell ref="M20:M21"/>
    <mergeCell ref="N20:N21"/>
    <mergeCell ref="L24:L25"/>
    <mergeCell ref="M24:M25"/>
    <mergeCell ref="A2:B2"/>
    <mergeCell ref="A3:B3"/>
    <mergeCell ref="C2:P2"/>
    <mergeCell ref="C3:P3"/>
    <mergeCell ref="B8:B9"/>
    <mergeCell ref="A6:R6"/>
    <mergeCell ref="A5:R5"/>
    <mergeCell ref="O10:R10"/>
    <mergeCell ref="O11:R11"/>
    <mergeCell ref="B10:B11"/>
    <mergeCell ref="A7:A12"/>
    <mergeCell ref="K8:M8"/>
    <mergeCell ref="K7:R7"/>
    <mergeCell ref="C7:J7"/>
    <mergeCell ref="E8:J8"/>
    <mergeCell ref="C9:J9"/>
    <mergeCell ref="D10:J10"/>
    <mergeCell ref="C11:J11"/>
    <mergeCell ref="C12:J12"/>
    <mergeCell ref="K9:R9"/>
    <mergeCell ref="K10:N10"/>
    <mergeCell ref="K11:N11"/>
    <mergeCell ref="K12:N12"/>
    <mergeCell ref="O12:R12"/>
    <mergeCell ref="A30:A31"/>
    <mergeCell ref="C30:C31"/>
    <mergeCell ref="D30:D31"/>
    <mergeCell ref="E30:E31"/>
    <mergeCell ref="A28:A29"/>
    <mergeCell ref="C28:C29"/>
    <mergeCell ref="D28:D29"/>
    <mergeCell ref="E28:E29"/>
    <mergeCell ref="G26:G27"/>
    <mergeCell ref="G28:G29"/>
    <mergeCell ref="A26:A27"/>
    <mergeCell ref="C26:C27"/>
    <mergeCell ref="D26:D27"/>
    <mergeCell ref="G30:G31"/>
    <mergeCell ref="A14:A15"/>
    <mergeCell ref="M26:M27"/>
    <mergeCell ref="M28:M29"/>
    <mergeCell ref="E14:E15"/>
    <mergeCell ref="C16:C17"/>
    <mergeCell ref="C18:C19"/>
    <mergeCell ref="C20:C21"/>
    <mergeCell ref="D20:D21"/>
    <mergeCell ref="A16:A21"/>
    <mergeCell ref="I18:I19"/>
    <mergeCell ref="H18:H19"/>
    <mergeCell ref="I16:I17"/>
    <mergeCell ref="H16:H17"/>
    <mergeCell ref="E16:E17"/>
    <mergeCell ref="G22:G23"/>
    <mergeCell ref="G24:G25"/>
    <mergeCell ref="G16:G17"/>
    <mergeCell ref="G18:G19"/>
    <mergeCell ref="E20:E21"/>
    <mergeCell ref="K24:K25"/>
    <mergeCell ref="D18:D19"/>
    <mergeCell ref="M16:M17"/>
    <mergeCell ref="M18:M19"/>
    <mergeCell ref="M22:M23"/>
    <mergeCell ref="AB50:AC50"/>
    <mergeCell ref="H24:H25"/>
    <mergeCell ref="I24:I25"/>
    <mergeCell ref="H26:H27"/>
    <mergeCell ref="I26:I27"/>
    <mergeCell ref="H28:H29"/>
    <mergeCell ref="I28:I29"/>
    <mergeCell ref="H30:H31"/>
    <mergeCell ref="I30:I31"/>
    <mergeCell ref="H32:H33"/>
    <mergeCell ref="I32:I33"/>
    <mergeCell ref="H34:H35"/>
    <mergeCell ref="M30:M31"/>
    <mergeCell ref="M32:M33"/>
    <mergeCell ref="M34:M35"/>
    <mergeCell ref="M36:M37"/>
    <mergeCell ref="M38:M39"/>
    <mergeCell ref="M40:M41"/>
    <mergeCell ref="K26:K27"/>
    <mergeCell ref="K28:K29"/>
    <mergeCell ref="N26:N27"/>
    <mergeCell ref="N28:N29"/>
    <mergeCell ref="N30:N31"/>
    <mergeCell ref="N32:N33"/>
    <mergeCell ref="Q26:Q27"/>
    <mergeCell ref="Q28:Q29"/>
    <mergeCell ref="Q42:R42"/>
    <mergeCell ref="R30:R31"/>
    <mergeCell ref="R32:R33"/>
    <mergeCell ref="R34:R35"/>
    <mergeCell ref="R36:R37"/>
    <mergeCell ref="R38:R39"/>
    <mergeCell ref="R40:R41"/>
    <mergeCell ref="A36:A37"/>
    <mergeCell ref="C36:C37"/>
    <mergeCell ref="H38:H39"/>
    <mergeCell ref="A34:A35"/>
    <mergeCell ref="C34:C35"/>
    <mergeCell ref="D34:D35"/>
    <mergeCell ref="G32:G33"/>
    <mergeCell ref="G34:G35"/>
    <mergeCell ref="N34:N35"/>
    <mergeCell ref="N36:N37"/>
    <mergeCell ref="N38:N39"/>
    <mergeCell ref="I36:I37"/>
    <mergeCell ref="A40:A41"/>
    <mergeCell ref="C40:C41"/>
    <mergeCell ref="D40:D41"/>
    <mergeCell ref="E40:E41"/>
    <mergeCell ref="I38:I39"/>
    <mergeCell ref="H40:H41"/>
    <mergeCell ref="I40:I41"/>
    <mergeCell ref="A38:A39"/>
    <mergeCell ref="C38:C39"/>
    <mergeCell ref="D38:D39"/>
    <mergeCell ref="E38:E39"/>
    <mergeCell ref="L30:L31"/>
    <mergeCell ref="J42:J43"/>
    <mergeCell ref="L42:L43"/>
    <mergeCell ref="D32:D33"/>
    <mergeCell ref="E32:E33"/>
    <mergeCell ref="Q34:Q35"/>
    <mergeCell ref="Q36:Q37"/>
    <mergeCell ref="Q38:Q39"/>
    <mergeCell ref="N40:N41"/>
    <mergeCell ref="N42:N43"/>
    <mergeCell ref="G38:G39"/>
    <mergeCell ref="Z50:AA50"/>
    <mergeCell ref="R22:R23"/>
    <mergeCell ref="H22:H23"/>
    <mergeCell ref="I22:I23"/>
    <mergeCell ref="R24:R25"/>
    <mergeCell ref="R26:R27"/>
    <mergeCell ref="R28:R29"/>
    <mergeCell ref="Q24:Q25"/>
    <mergeCell ref="R14:R15"/>
    <mergeCell ref="Q16:Q17"/>
    <mergeCell ref="K32:K33"/>
    <mergeCell ref="K34:K35"/>
    <mergeCell ref="K36:K37"/>
    <mergeCell ref="K38:K39"/>
    <mergeCell ref="K40:K41"/>
    <mergeCell ref="K42:K43"/>
    <mergeCell ref="Q30:Q31"/>
    <mergeCell ref="Q32:Q33"/>
    <mergeCell ref="L38:L39"/>
    <mergeCell ref="L40:L41"/>
    <mergeCell ref="K30:K31"/>
    <mergeCell ref="Q40:Q41"/>
    <mergeCell ref="Q43:R43"/>
    <mergeCell ref="M42:M43"/>
    <mergeCell ref="A42:C43"/>
    <mergeCell ref="L26:L27"/>
    <mergeCell ref="L16:L17"/>
    <mergeCell ref="L18:L19"/>
    <mergeCell ref="L20:L21"/>
    <mergeCell ref="L22:L23"/>
    <mergeCell ref="L28:L29"/>
    <mergeCell ref="L32:L33"/>
    <mergeCell ref="L34:L35"/>
    <mergeCell ref="L36:L37"/>
    <mergeCell ref="D42:E42"/>
    <mergeCell ref="E34:E35"/>
    <mergeCell ref="A32:A33"/>
    <mergeCell ref="D36:D37"/>
    <mergeCell ref="E36:E37"/>
    <mergeCell ref="C32:C33"/>
    <mergeCell ref="E26:E27"/>
    <mergeCell ref="A22:A23"/>
    <mergeCell ref="A24:A25"/>
    <mergeCell ref="D43:E43"/>
    <mergeCell ref="G36:G37"/>
    <mergeCell ref="G40:G41"/>
    <mergeCell ref="I34:I35"/>
    <mergeCell ref="H36:H37"/>
  </mergeCells>
  <phoneticPr fontId="1"/>
  <dataValidations count="9">
    <dataValidation type="list" allowBlank="1" showInputMessage="1" showErrorMessage="1" sqref="C22 C24 C26 C28 C30 C32 C34 C36 C38 C40">
      <formula1>$T$51:$T$52</formula1>
    </dataValidation>
    <dataValidation type="whole" allowBlank="1" showInputMessage="1" showErrorMessage="1" sqref="D22 D24 D26 D28 D30 D32 D34 D36 D38 D40">
      <formula1>1</formula1>
      <formula2>100</formula2>
    </dataValidation>
    <dataValidation type="list" allowBlank="1" showInputMessage="1" showErrorMessage="1" sqref="F40:G40 F20:G20 F36:G36 O28:P28 O24:P24 O38:P38 F32:G32 O40:P40 F38:G38 F34:G34 O36:P36 F22:G22 O32:P32 F28:G28 O34:P34 O26:P26 F26:G26 O30:P30 O22:P22 F30:G30 F24:G24 F16:G16 F18:G18">
      <formula1>$U$51:$U$52</formula1>
    </dataValidation>
    <dataValidation type="list" operator="greaterThan" allowBlank="1" showInputMessage="1" showErrorMessage="1" sqref="H38:I38 H40:I40 H22:I22 H26:I26 H24:I24 H28:I28 H30:I30 H32:I32 H34:I34 H36:I36">
      <formula1>$V$51:$V$56</formula1>
    </dataValidation>
    <dataValidation type="list" allowBlank="1" showInputMessage="1" showErrorMessage="1" sqref="M16:M41">
      <formula1>$Y$51:$Y$53</formula1>
    </dataValidation>
    <dataValidation type="list" allowBlank="1" showInputMessage="1" showErrorMessage="1" sqref="A2:B2">
      <formula1>$AF$51:$AF$53</formula1>
    </dataValidation>
    <dataValidation type="list" allowBlank="1" showInputMessage="1" showErrorMessage="1" sqref="J22 J40 J38 J36 J34 J32 J30 J28 J26 J24">
      <formula1>$W$51:$W$54</formula1>
    </dataValidation>
    <dataValidation type="list" allowBlank="1" showInputMessage="1" showErrorMessage="1" sqref="K18 K20 K22:K41 K16">
      <formula1>$V$51:$V$53</formula1>
    </dataValidation>
    <dataValidation type="list" allowBlank="1" showInputMessage="1" showErrorMessage="1" sqref="N16:N41">
      <formula1>$T$53:$T$54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J29"/>
  <sheetViews>
    <sheetView workbookViewId="0">
      <selection activeCell="D14" sqref="D14:E14"/>
    </sheetView>
  </sheetViews>
  <sheetFormatPr defaultRowHeight="13.5" x14ac:dyDescent="0.15"/>
  <cols>
    <col min="1" max="2" width="10.625" customWidth="1"/>
    <col min="4" max="7" width="20.625" customWidth="1"/>
    <col min="9" max="9" width="30.625" customWidth="1"/>
    <col min="10" max="11" width="15.625" customWidth="1"/>
    <col min="12" max="12" width="25.625" customWidth="1"/>
    <col min="13" max="13" width="20.625" customWidth="1"/>
    <col min="14" max="15" width="15.625" customWidth="1"/>
    <col min="16" max="17" width="5.625" customWidth="1"/>
    <col min="18" max="18" width="10.625" customWidth="1"/>
    <col min="19" max="33" width="5.625" customWidth="1"/>
    <col min="34" max="34" width="10.625" customWidth="1"/>
    <col min="35" max="35" width="30.625" customWidth="1"/>
    <col min="36" max="37" width="15.625" customWidth="1"/>
    <col min="38" max="55" width="5.625" customWidth="1"/>
    <col min="56" max="56" width="10.625" customWidth="1"/>
    <col min="57" max="57" width="30.625" customWidth="1"/>
    <col min="58" max="59" width="15.625" customWidth="1"/>
    <col min="60" max="77" width="5.625" customWidth="1"/>
    <col min="78" max="78" width="10.625" customWidth="1"/>
    <col min="79" max="79" width="30.625" customWidth="1"/>
    <col min="80" max="81" width="15.625" customWidth="1"/>
    <col min="82" max="99" width="5.625" customWidth="1"/>
    <col min="100" max="100" width="10.625" customWidth="1"/>
    <col min="101" max="101" width="30.625" customWidth="1"/>
    <col min="102" max="103" width="15.625" customWidth="1"/>
    <col min="104" max="121" width="5.625" customWidth="1"/>
    <col min="122" max="122" width="10.625" customWidth="1"/>
    <col min="123" max="123" width="30.625" customWidth="1"/>
    <col min="124" max="125" width="15.625" customWidth="1"/>
    <col min="126" max="143" width="5.625" customWidth="1"/>
    <col min="144" max="144" width="10.625" customWidth="1"/>
    <col min="145" max="145" width="30.625" customWidth="1"/>
    <col min="146" max="147" width="15.625" customWidth="1"/>
    <col min="148" max="165" width="5.625" customWidth="1"/>
    <col min="166" max="166" width="10.625" customWidth="1"/>
    <col min="167" max="167" width="30.625" customWidth="1"/>
    <col min="168" max="169" width="15.625" customWidth="1"/>
    <col min="170" max="187" width="5.625" customWidth="1"/>
    <col min="188" max="188" width="10.625" customWidth="1"/>
    <col min="189" max="189" width="30.625" customWidth="1"/>
    <col min="190" max="191" width="15.625" customWidth="1"/>
    <col min="192" max="209" width="5.625" customWidth="1"/>
    <col min="210" max="210" width="10.625" customWidth="1"/>
    <col min="211" max="211" width="30.625" customWidth="1"/>
    <col min="212" max="213" width="15.625" customWidth="1"/>
    <col min="214" max="231" width="5.625" customWidth="1"/>
    <col min="232" max="232" width="10.625" customWidth="1"/>
    <col min="233" max="233" width="30.625" customWidth="1"/>
  </cols>
  <sheetData>
    <row r="1" spans="1:244" s="36" customFormat="1" ht="30" customHeight="1" thickBot="1" x14ac:dyDescent="0.2">
      <c r="A1" s="36" t="s">
        <v>69</v>
      </c>
    </row>
    <row r="2" spans="1:244" x14ac:dyDescent="0.15">
      <c r="A2" s="239" t="s">
        <v>106</v>
      </c>
      <c r="B2" s="220" t="s">
        <v>70</v>
      </c>
      <c r="C2" s="220" t="s">
        <v>71</v>
      </c>
      <c r="D2" s="220" t="s">
        <v>72</v>
      </c>
      <c r="E2" s="220" t="s">
        <v>75</v>
      </c>
      <c r="F2" s="220" t="s">
        <v>73</v>
      </c>
      <c r="G2" s="220" t="s">
        <v>76</v>
      </c>
      <c r="H2" s="220" t="s">
        <v>77</v>
      </c>
      <c r="I2" s="220" t="s">
        <v>78</v>
      </c>
      <c r="J2" s="220" t="s">
        <v>79</v>
      </c>
      <c r="K2" s="220" t="s">
        <v>80</v>
      </c>
      <c r="L2" s="220" t="s">
        <v>81</v>
      </c>
      <c r="M2" s="241" t="s">
        <v>82</v>
      </c>
      <c r="N2" s="234" t="s">
        <v>92</v>
      </c>
      <c r="O2" s="235"/>
      <c r="P2" s="235"/>
      <c r="Q2" s="235"/>
      <c r="R2" s="235"/>
      <c r="S2" s="236" t="s">
        <v>5</v>
      </c>
      <c r="T2" s="237"/>
      <c r="U2" s="238" t="s">
        <v>85</v>
      </c>
      <c r="V2" s="238"/>
      <c r="W2" s="238"/>
      <c r="X2" s="221" t="s">
        <v>86</v>
      </c>
      <c r="Y2" s="222"/>
      <c r="Z2" s="222"/>
      <c r="AA2" s="222"/>
      <c r="AB2" s="222"/>
      <c r="AC2" s="223"/>
      <c r="AD2" s="221" t="s">
        <v>127</v>
      </c>
      <c r="AE2" s="222"/>
      <c r="AF2" s="222"/>
      <c r="AG2" s="223"/>
      <c r="AH2" s="224" t="s">
        <v>61</v>
      </c>
      <c r="AI2" s="226" t="s">
        <v>17</v>
      </c>
      <c r="AJ2" s="234" t="s">
        <v>93</v>
      </c>
      <c r="AK2" s="235"/>
      <c r="AL2" s="235"/>
      <c r="AM2" s="235"/>
      <c r="AN2" s="235"/>
      <c r="AO2" s="236" t="s">
        <v>5</v>
      </c>
      <c r="AP2" s="237"/>
      <c r="AQ2" s="238" t="s">
        <v>8</v>
      </c>
      <c r="AR2" s="238"/>
      <c r="AS2" s="238"/>
      <c r="AT2" s="221" t="s">
        <v>11</v>
      </c>
      <c r="AU2" s="222"/>
      <c r="AV2" s="222"/>
      <c r="AW2" s="222"/>
      <c r="AX2" s="222"/>
      <c r="AY2" s="223"/>
      <c r="AZ2" s="221" t="s">
        <v>127</v>
      </c>
      <c r="BA2" s="222"/>
      <c r="BB2" s="222"/>
      <c r="BC2" s="223"/>
      <c r="BD2" s="224" t="s">
        <v>61</v>
      </c>
      <c r="BE2" s="226" t="s">
        <v>17</v>
      </c>
      <c r="BF2" s="234" t="s">
        <v>94</v>
      </c>
      <c r="BG2" s="235"/>
      <c r="BH2" s="235"/>
      <c r="BI2" s="235"/>
      <c r="BJ2" s="235"/>
      <c r="BK2" s="236" t="s">
        <v>5</v>
      </c>
      <c r="BL2" s="237"/>
      <c r="BM2" s="238" t="s">
        <v>8</v>
      </c>
      <c r="BN2" s="238"/>
      <c r="BO2" s="238"/>
      <c r="BP2" s="221" t="s">
        <v>11</v>
      </c>
      <c r="BQ2" s="222"/>
      <c r="BR2" s="222"/>
      <c r="BS2" s="222"/>
      <c r="BT2" s="222"/>
      <c r="BU2" s="223"/>
      <c r="BV2" s="221" t="s">
        <v>127</v>
      </c>
      <c r="BW2" s="222"/>
      <c r="BX2" s="222"/>
      <c r="BY2" s="223"/>
      <c r="BZ2" s="224" t="s">
        <v>61</v>
      </c>
      <c r="CA2" s="226" t="s">
        <v>17</v>
      </c>
      <c r="CB2" s="234" t="s">
        <v>95</v>
      </c>
      <c r="CC2" s="235"/>
      <c r="CD2" s="235"/>
      <c r="CE2" s="235"/>
      <c r="CF2" s="235"/>
      <c r="CG2" s="236" t="s">
        <v>5</v>
      </c>
      <c r="CH2" s="237"/>
      <c r="CI2" s="238" t="s">
        <v>8</v>
      </c>
      <c r="CJ2" s="238"/>
      <c r="CK2" s="238"/>
      <c r="CL2" s="221" t="s">
        <v>11</v>
      </c>
      <c r="CM2" s="222"/>
      <c r="CN2" s="222"/>
      <c r="CO2" s="222"/>
      <c r="CP2" s="222"/>
      <c r="CQ2" s="223"/>
      <c r="CR2" s="221" t="s">
        <v>127</v>
      </c>
      <c r="CS2" s="222"/>
      <c r="CT2" s="222"/>
      <c r="CU2" s="223"/>
      <c r="CV2" s="224" t="s">
        <v>61</v>
      </c>
      <c r="CW2" s="226" t="s">
        <v>17</v>
      </c>
      <c r="CX2" s="234" t="s">
        <v>96</v>
      </c>
      <c r="CY2" s="235"/>
      <c r="CZ2" s="235"/>
      <c r="DA2" s="235"/>
      <c r="DB2" s="235"/>
      <c r="DC2" s="236" t="s">
        <v>5</v>
      </c>
      <c r="DD2" s="237"/>
      <c r="DE2" s="238" t="s">
        <v>8</v>
      </c>
      <c r="DF2" s="238"/>
      <c r="DG2" s="238"/>
      <c r="DH2" s="221" t="s">
        <v>11</v>
      </c>
      <c r="DI2" s="222"/>
      <c r="DJ2" s="222"/>
      <c r="DK2" s="222"/>
      <c r="DL2" s="222"/>
      <c r="DM2" s="223"/>
      <c r="DN2" s="221" t="s">
        <v>127</v>
      </c>
      <c r="DO2" s="222"/>
      <c r="DP2" s="222"/>
      <c r="DQ2" s="223"/>
      <c r="DR2" s="224" t="s">
        <v>61</v>
      </c>
      <c r="DS2" s="226" t="s">
        <v>17</v>
      </c>
      <c r="DT2" s="234" t="s">
        <v>97</v>
      </c>
      <c r="DU2" s="235"/>
      <c r="DV2" s="235"/>
      <c r="DW2" s="235"/>
      <c r="DX2" s="235"/>
      <c r="DY2" s="236" t="s">
        <v>5</v>
      </c>
      <c r="DZ2" s="237"/>
      <c r="EA2" s="238" t="s">
        <v>8</v>
      </c>
      <c r="EB2" s="238"/>
      <c r="EC2" s="238"/>
      <c r="ED2" s="221" t="s">
        <v>11</v>
      </c>
      <c r="EE2" s="222"/>
      <c r="EF2" s="222"/>
      <c r="EG2" s="222"/>
      <c r="EH2" s="222"/>
      <c r="EI2" s="223"/>
      <c r="EJ2" s="221" t="s">
        <v>127</v>
      </c>
      <c r="EK2" s="222"/>
      <c r="EL2" s="222"/>
      <c r="EM2" s="223"/>
      <c r="EN2" s="224" t="s">
        <v>61</v>
      </c>
      <c r="EO2" s="226" t="s">
        <v>17</v>
      </c>
      <c r="EP2" s="234" t="s">
        <v>98</v>
      </c>
      <c r="EQ2" s="235"/>
      <c r="ER2" s="235"/>
      <c r="ES2" s="235"/>
      <c r="ET2" s="235"/>
      <c r="EU2" s="236" t="s">
        <v>5</v>
      </c>
      <c r="EV2" s="237"/>
      <c r="EW2" s="238" t="s">
        <v>8</v>
      </c>
      <c r="EX2" s="238"/>
      <c r="EY2" s="238"/>
      <c r="EZ2" s="221" t="s">
        <v>11</v>
      </c>
      <c r="FA2" s="222"/>
      <c r="FB2" s="222"/>
      <c r="FC2" s="222"/>
      <c r="FD2" s="222"/>
      <c r="FE2" s="223"/>
      <c r="FF2" s="221" t="s">
        <v>127</v>
      </c>
      <c r="FG2" s="222"/>
      <c r="FH2" s="222"/>
      <c r="FI2" s="223"/>
      <c r="FJ2" s="224" t="s">
        <v>61</v>
      </c>
      <c r="FK2" s="226" t="s">
        <v>17</v>
      </c>
      <c r="FL2" s="234" t="s">
        <v>99</v>
      </c>
      <c r="FM2" s="235"/>
      <c r="FN2" s="235"/>
      <c r="FO2" s="235"/>
      <c r="FP2" s="235"/>
      <c r="FQ2" s="236" t="s">
        <v>5</v>
      </c>
      <c r="FR2" s="237"/>
      <c r="FS2" s="238" t="s">
        <v>8</v>
      </c>
      <c r="FT2" s="238"/>
      <c r="FU2" s="238"/>
      <c r="FV2" s="221" t="s">
        <v>11</v>
      </c>
      <c r="FW2" s="222"/>
      <c r="FX2" s="222"/>
      <c r="FY2" s="222"/>
      <c r="FZ2" s="222"/>
      <c r="GA2" s="223"/>
      <c r="GB2" s="221" t="s">
        <v>127</v>
      </c>
      <c r="GC2" s="222"/>
      <c r="GD2" s="222"/>
      <c r="GE2" s="223"/>
      <c r="GF2" s="224" t="s">
        <v>61</v>
      </c>
      <c r="GG2" s="226" t="s">
        <v>17</v>
      </c>
      <c r="GH2" s="234" t="s">
        <v>100</v>
      </c>
      <c r="GI2" s="235"/>
      <c r="GJ2" s="235"/>
      <c r="GK2" s="235"/>
      <c r="GL2" s="235"/>
      <c r="GM2" s="236" t="s">
        <v>5</v>
      </c>
      <c r="GN2" s="237"/>
      <c r="GO2" s="238" t="s">
        <v>8</v>
      </c>
      <c r="GP2" s="238"/>
      <c r="GQ2" s="238"/>
      <c r="GR2" s="221" t="s">
        <v>11</v>
      </c>
      <c r="GS2" s="222"/>
      <c r="GT2" s="222"/>
      <c r="GU2" s="222"/>
      <c r="GV2" s="222"/>
      <c r="GW2" s="223"/>
      <c r="GX2" s="221" t="s">
        <v>127</v>
      </c>
      <c r="GY2" s="222"/>
      <c r="GZ2" s="222"/>
      <c r="HA2" s="223"/>
      <c r="HB2" s="224" t="s">
        <v>61</v>
      </c>
      <c r="HC2" s="226" t="s">
        <v>17</v>
      </c>
      <c r="HD2" s="234" t="s">
        <v>101</v>
      </c>
      <c r="HE2" s="235"/>
      <c r="HF2" s="235"/>
      <c r="HG2" s="235"/>
      <c r="HH2" s="235"/>
      <c r="HI2" s="236" t="s">
        <v>5</v>
      </c>
      <c r="HJ2" s="237"/>
      <c r="HK2" s="238" t="s">
        <v>8</v>
      </c>
      <c r="HL2" s="238"/>
      <c r="HM2" s="238"/>
      <c r="HN2" s="221" t="s">
        <v>11</v>
      </c>
      <c r="HO2" s="222"/>
      <c r="HP2" s="222"/>
      <c r="HQ2" s="222"/>
      <c r="HR2" s="222"/>
      <c r="HS2" s="223"/>
      <c r="HT2" s="221" t="s">
        <v>127</v>
      </c>
      <c r="HU2" s="222"/>
      <c r="HV2" s="222"/>
      <c r="HW2" s="223"/>
      <c r="HX2" s="224" t="s">
        <v>61</v>
      </c>
      <c r="HY2" s="226" t="s">
        <v>17</v>
      </c>
      <c r="HZ2" s="230" t="s">
        <v>107</v>
      </c>
      <c r="IA2" s="228" t="s">
        <v>108</v>
      </c>
      <c r="IB2" s="232" t="s">
        <v>109</v>
      </c>
      <c r="IC2" s="219" t="s">
        <v>110</v>
      </c>
      <c r="ID2" s="219" t="s">
        <v>111</v>
      </c>
      <c r="IE2" s="219" t="s">
        <v>112</v>
      </c>
      <c r="IF2" s="221" t="s">
        <v>127</v>
      </c>
      <c r="IG2" s="222"/>
      <c r="IH2" s="222"/>
      <c r="II2" s="223"/>
      <c r="IJ2" s="217" t="s">
        <v>117</v>
      </c>
    </row>
    <row r="3" spans="1:244" s="44" customFormat="1" ht="30" customHeight="1" x14ac:dyDescent="0.15">
      <c r="A3" s="24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41"/>
      <c r="N3" s="45" t="s">
        <v>2</v>
      </c>
      <c r="O3" s="39" t="s">
        <v>74</v>
      </c>
      <c r="P3" s="39" t="s">
        <v>84</v>
      </c>
      <c r="Q3" s="39" t="s">
        <v>12</v>
      </c>
      <c r="R3" s="39" t="s">
        <v>4</v>
      </c>
      <c r="S3" s="40" t="s">
        <v>89</v>
      </c>
      <c r="T3" s="40" t="s">
        <v>90</v>
      </c>
      <c r="U3" s="47" t="s">
        <v>119</v>
      </c>
      <c r="V3" s="40" t="s">
        <v>9</v>
      </c>
      <c r="W3" s="47" t="s">
        <v>120</v>
      </c>
      <c r="X3" s="46" t="s">
        <v>121</v>
      </c>
      <c r="Y3" s="39" t="s">
        <v>90</v>
      </c>
      <c r="Z3" s="43" t="s">
        <v>118</v>
      </c>
      <c r="AA3" s="46" t="s">
        <v>136</v>
      </c>
      <c r="AB3" s="46" t="s">
        <v>122</v>
      </c>
      <c r="AC3" s="46" t="s">
        <v>123</v>
      </c>
      <c r="AD3" s="39" t="s">
        <v>35</v>
      </c>
      <c r="AE3" s="39" t="s">
        <v>90</v>
      </c>
      <c r="AF3" s="39" t="s">
        <v>36</v>
      </c>
      <c r="AG3" s="39" t="s">
        <v>90</v>
      </c>
      <c r="AH3" s="225"/>
      <c r="AI3" s="227"/>
      <c r="AJ3" s="45" t="s">
        <v>2</v>
      </c>
      <c r="AK3" s="39" t="s">
        <v>74</v>
      </c>
      <c r="AL3" s="39" t="s">
        <v>3</v>
      </c>
      <c r="AM3" s="39" t="s">
        <v>12</v>
      </c>
      <c r="AN3" s="39" t="s">
        <v>4</v>
      </c>
      <c r="AO3" s="40" t="s">
        <v>89</v>
      </c>
      <c r="AP3" s="40" t="s">
        <v>90</v>
      </c>
      <c r="AQ3" s="47" t="s">
        <v>119</v>
      </c>
      <c r="AR3" s="40" t="s">
        <v>9</v>
      </c>
      <c r="AS3" s="47" t="s">
        <v>120</v>
      </c>
      <c r="AT3" s="46" t="s">
        <v>121</v>
      </c>
      <c r="AU3" s="39" t="s">
        <v>90</v>
      </c>
      <c r="AV3" s="43" t="s">
        <v>118</v>
      </c>
      <c r="AW3" s="46" t="s">
        <v>136</v>
      </c>
      <c r="AX3" s="46" t="s">
        <v>122</v>
      </c>
      <c r="AY3" s="46" t="s">
        <v>123</v>
      </c>
      <c r="AZ3" s="39" t="s">
        <v>35</v>
      </c>
      <c r="BA3" s="39" t="s">
        <v>90</v>
      </c>
      <c r="BB3" s="39" t="s">
        <v>36</v>
      </c>
      <c r="BC3" s="39" t="s">
        <v>90</v>
      </c>
      <c r="BD3" s="225"/>
      <c r="BE3" s="227"/>
      <c r="BF3" s="45" t="s">
        <v>2</v>
      </c>
      <c r="BG3" s="39" t="s">
        <v>74</v>
      </c>
      <c r="BH3" s="39" t="s">
        <v>3</v>
      </c>
      <c r="BI3" s="39" t="s">
        <v>12</v>
      </c>
      <c r="BJ3" s="39" t="s">
        <v>4</v>
      </c>
      <c r="BK3" s="40" t="s">
        <v>89</v>
      </c>
      <c r="BL3" s="40" t="s">
        <v>90</v>
      </c>
      <c r="BM3" s="47" t="s">
        <v>119</v>
      </c>
      <c r="BN3" s="40" t="s">
        <v>9</v>
      </c>
      <c r="BO3" s="40" t="s">
        <v>83</v>
      </c>
      <c r="BP3" s="46" t="s">
        <v>121</v>
      </c>
      <c r="BQ3" s="39" t="s">
        <v>90</v>
      </c>
      <c r="BR3" s="43" t="s">
        <v>118</v>
      </c>
      <c r="BS3" s="46" t="s">
        <v>136</v>
      </c>
      <c r="BT3" s="46" t="s">
        <v>122</v>
      </c>
      <c r="BU3" s="46" t="s">
        <v>123</v>
      </c>
      <c r="BV3" s="39" t="s">
        <v>35</v>
      </c>
      <c r="BW3" s="39" t="s">
        <v>90</v>
      </c>
      <c r="BX3" s="39" t="s">
        <v>36</v>
      </c>
      <c r="BY3" s="39" t="s">
        <v>90</v>
      </c>
      <c r="BZ3" s="225"/>
      <c r="CA3" s="227"/>
      <c r="CB3" s="45" t="s">
        <v>2</v>
      </c>
      <c r="CC3" s="39" t="s">
        <v>74</v>
      </c>
      <c r="CD3" s="39" t="s">
        <v>3</v>
      </c>
      <c r="CE3" s="39" t="s">
        <v>12</v>
      </c>
      <c r="CF3" s="39" t="s">
        <v>4</v>
      </c>
      <c r="CG3" s="40" t="s">
        <v>89</v>
      </c>
      <c r="CH3" s="40" t="s">
        <v>90</v>
      </c>
      <c r="CI3" s="47" t="s">
        <v>119</v>
      </c>
      <c r="CJ3" s="40" t="s">
        <v>9</v>
      </c>
      <c r="CK3" s="40" t="s">
        <v>83</v>
      </c>
      <c r="CL3" s="46" t="s">
        <v>121</v>
      </c>
      <c r="CM3" s="39" t="s">
        <v>90</v>
      </c>
      <c r="CN3" s="43" t="s">
        <v>118</v>
      </c>
      <c r="CO3" s="46" t="s">
        <v>136</v>
      </c>
      <c r="CP3" s="46" t="s">
        <v>122</v>
      </c>
      <c r="CQ3" s="46" t="s">
        <v>123</v>
      </c>
      <c r="CR3" s="39" t="s">
        <v>35</v>
      </c>
      <c r="CS3" s="39" t="s">
        <v>90</v>
      </c>
      <c r="CT3" s="39" t="s">
        <v>36</v>
      </c>
      <c r="CU3" s="39" t="s">
        <v>90</v>
      </c>
      <c r="CV3" s="225"/>
      <c r="CW3" s="227"/>
      <c r="CX3" s="45" t="s">
        <v>2</v>
      </c>
      <c r="CY3" s="39" t="s">
        <v>74</v>
      </c>
      <c r="CZ3" s="39" t="s">
        <v>3</v>
      </c>
      <c r="DA3" s="39" t="s">
        <v>12</v>
      </c>
      <c r="DB3" s="39" t="s">
        <v>4</v>
      </c>
      <c r="DC3" s="40" t="s">
        <v>89</v>
      </c>
      <c r="DD3" s="40" t="s">
        <v>90</v>
      </c>
      <c r="DE3" s="47" t="s">
        <v>119</v>
      </c>
      <c r="DF3" s="40" t="s">
        <v>9</v>
      </c>
      <c r="DG3" s="47" t="s">
        <v>120</v>
      </c>
      <c r="DH3" s="46" t="s">
        <v>121</v>
      </c>
      <c r="DI3" s="39" t="s">
        <v>90</v>
      </c>
      <c r="DJ3" s="43" t="s">
        <v>118</v>
      </c>
      <c r="DK3" s="46" t="s">
        <v>136</v>
      </c>
      <c r="DL3" s="46" t="s">
        <v>122</v>
      </c>
      <c r="DM3" s="46" t="s">
        <v>123</v>
      </c>
      <c r="DN3" s="39" t="s">
        <v>35</v>
      </c>
      <c r="DO3" s="39" t="s">
        <v>90</v>
      </c>
      <c r="DP3" s="39" t="s">
        <v>36</v>
      </c>
      <c r="DQ3" s="39" t="s">
        <v>90</v>
      </c>
      <c r="DR3" s="225"/>
      <c r="DS3" s="227"/>
      <c r="DT3" s="45" t="s">
        <v>2</v>
      </c>
      <c r="DU3" s="39" t="s">
        <v>74</v>
      </c>
      <c r="DV3" s="39" t="s">
        <v>3</v>
      </c>
      <c r="DW3" s="39" t="s">
        <v>12</v>
      </c>
      <c r="DX3" s="39" t="s">
        <v>4</v>
      </c>
      <c r="DY3" s="40" t="s">
        <v>89</v>
      </c>
      <c r="DZ3" s="40" t="s">
        <v>90</v>
      </c>
      <c r="EA3" s="47" t="s">
        <v>119</v>
      </c>
      <c r="EB3" s="40" t="s">
        <v>9</v>
      </c>
      <c r="EC3" s="47" t="s">
        <v>120</v>
      </c>
      <c r="ED3" s="46" t="s">
        <v>121</v>
      </c>
      <c r="EE3" s="39" t="s">
        <v>90</v>
      </c>
      <c r="EF3" s="43" t="s">
        <v>118</v>
      </c>
      <c r="EG3" s="46" t="s">
        <v>136</v>
      </c>
      <c r="EH3" s="46" t="s">
        <v>122</v>
      </c>
      <c r="EI3" s="46" t="s">
        <v>123</v>
      </c>
      <c r="EJ3" s="39" t="s">
        <v>35</v>
      </c>
      <c r="EK3" s="39" t="s">
        <v>90</v>
      </c>
      <c r="EL3" s="39" t="s">
        <v>36</v>
      </c>
      <c r="EM3" s="39" t="s">
        <v>90</v>
      </c>
      <c r="EN3" s="225"/>
      <c r="EO3" s="227"/>
      <c r="EP3" s="45" t="s">
        <v>2</v>
      </c>
      <c r="EQ3" s="39" t="s">
        <v>74</v>
      </c>
      <c r="ER3" s="39" t="s">
        <v>3</v>
      </c>
      <c r="ES3" s="39" t="s">
        <v>12</v>
      </c>
      <c r="ET3" s="39" t="s">
        <v>4</v>
      </c>
      <c r="EU3" s="40" t="s">
        <v>89</v>
      </c>
      <c r="EV3" s="40" t="s">
        <v>90</v>
      </c>
      <c r="EW3" s="47" t="s">
        <v>119</v>
      </c>
      <c r="EX3" s="40" t="s">
        <v>9</v>
      </c>
      <c r="EY3" s="47" t="s">
        <v>120</v>
      </c>
      <c r="EZ3" s="46" t="s">
        <v>121</v>
      </c>
      <c r="FA3" s="39" t="s">
        <v>90</v>
      </c>
      <c r="FB3" s="43" t="s">
        <v>118</v>
      </c>
      <c r="FC3" s="46" t="s">
        <v>136</v>
      </c>
      <c r="FD3" s="46" t="s">
        <v>122</v>
      </c>
      <c r="FE3" s="46" t="s">
        <v>123</v>
      </c>
      <c r="FF3" s="39" t="s">
        <v>35</v>
      </c>
      <c r="FG3" s="39" t="s">
        <v>90</v>
      </c>
      <c r="FH3" s="39" t="s">
        <v>36</v>
      </c>
      <c r="FI3" s="39" t="s">
        <v>90</v>
      </c>
      <c r="FJ3" s="225"/>
      <c r="FK3" s="227"/>
      <c r="FL3" s="45" t="s">
        <v>2</v>
      </c>
      <c r="FM3" s="39" t="s">
        <v>74</v>
      </c>
      <c r="FN3" s="39" t="s">
        <v>3</v>
      </c>
      <c r="FO3" s="39" t="s">
        <v>12</v>
      </c>
      <c r="FP3" s="39" t="s">
        <v>4</v>
      </c>
      <c r="FQ3" s="40" t="s">
        <v>89</v>
      </c>
      <c r="FR3" s="40" t="s">
        <v>90</v>
      </c>
      <c r="FS3" s="47" t="s">
        <v>119</v>
      </c>
      <c r="FT3" s="40" t="s">
        <v>9</v>
      </c>
      <c r="FU3" s="47" t="s">
        <v>120</v>
      </c>
      <c r="FV3" s="46" t="s">
        <v>121</v>
      </c>
      <c r="FW3" s="39" t="s">
        <v>90</v>
      </c>
      <c r="FX3" s="43" t="s">
        <v>118</v>
      </c>
      <c r="FY3" s="46" t="s">
        <v>136</v>
      </c>
      <c r="FZ3" s="46" t="s">
        <v>122</v>
      </c>
      <c r="GA3" s="46" t="s">
        <v>123</v>
      </c>
      <c r="GB3" s="39" t="s">
        <v>35</v>
      </c>
      <c r="GC3" s="39" t="s">
        <v>90</v>
      </c>
      <c r="GD3" s="39" t="s">
        <v>36</v>
      </c>
      <c r="GE3" s="39" t="s">
        <v>90</v>
      </c>
      <c r="GF3" s="225"/>
      <c r="GG3" s="227"/>
      <c r="GH3" s="45" t="s">
        <v>2</v>
      </c>
      <c r="GI3" s="39" t="s">
        <v>74</v>
      </c>
      <c r="GJ3" s="39" t="s">
        <v>3</v>
      </c>
      <c r="GK3" s="39" t="s">
        <v>12</v>
      </c>
      <c r="GL3" s="39" t="s">
        <v>4</v>
      </c>
      <c r="GM3" s="40" t="s">
        <v>89</v>
      </c>
      <c r="GN3" s="40" t="s">
        <v>90</v>
      </c>
      <c r="GO3" s="47" t="s">
        <v>119</v>
      </c>
      <c r="GP3" s="40" t="s">
        <v>9</v>
      </c>
      <c r="GQ3" s="48" t="s">
        <v>120</v>
      </c>
      <c r="GR3" s="46" t="s">
        <v>121</v>
      </c>
      <c r="GS3" s="39" t="s">
        <v>90</v>
      </c>
      <c r="GT3" s="43" t="s">
        <v>118</v>
      </c>
      <c r="GU3" s="46" t="s">
        <v>136</v>
      </c>
      <c r="GV3" s="46" t="s">
        <v>122</v>
      </c>
      <c r="GW3" s="46" t="s">
        <v>123</v>
      </c>
      <c r="GX3" s="39" t="s">
        <v>35</v>
      </c>
      <c r="GY3" s="39" t="s">
        <v>90</v>
      </c>
      <c r="GZ3" s="39" t="s">
        <v>36</v>
      </c>
      <c r="HA3" s="39" t="s">
        <v>90</v>
      </c>
      <c r="HB3" s="225"/>
      <c r="HC3" s="227"/>
      <c r="HD3" s="45" t="s">
        <v>2</v>
      </c>
      <c r="HE3" s="39" t="s">
        <v>74</v>
      </c>
      <c r="HF3" s="39" t="s">
        <v>3</v>
      </c>
      <c r="HG3" s="39" t="s">
        <v>12</v>
      </c>
      <c r="HH3" s="39" t="s">
        <v>4</v>
      </c>
      <c r="HI3" s="40" t="s">
        <v>89</v>
      </c>
      <c r="HJ3" s="40" t="s">
        <v>90</v>
      </c>
      <c r="HK3" s="47" t="s">
        <v>119</v>
      </c>
      <c r="HL3" s="40" t="s">
        <v>9</v>
      </c>
      <c r="HM3" s="48" t="s">
        <v>120</v>
      </c>
      <c r="HN3" s="46" t="s">
        <v>121</v>
      </c>
      <c r="HO3" s="39" t="s">
        <v>90</v>
      </c>
      <c r="HP3" s="43" t="s">
        <v>118</v>
      </c>
      <c r="HQ3" s="46" t="s">
        <v>136</v>
      </c>
      <c r="HR3" s="46" t="s">
        <v>122</v>
      </c>
      <c r="HS3" s="46" t="s">
        <v>123</v>
      </c>
      <c r="HT3" s="39" t="s">
        <v>35</v>
      </c>
      <c r="HU3" s="39" t="s">
        <v>90</v>
      </c>
      <c r="HV3" s="39" t="s">
        <v>36</v>
      </c>
      <c r="HW3" s="39" t="s">
        <v>90</v>
      </c>
      <c r="HX3" s="225"/>
      <c r="HY3" s="227"/>
      <c r="HZ3" s="231"/>
      <c r="IA3" s="229"/>
      <c r="IB3" s="233"/>
      <c r="IC3" s="220"/>
      <c r="ID3" s="220"/>
      <c r="IE3" s="220"/>
      <c r="IF3" s="35" t="s">
        <v>113</v>
      </c>
      <c r="IG3" s="40" t="s">
        <v>114</v>
      </c>
      <c r="IH3" s="40" t="s">
        <v>115</v>
      </c>
      <c r="II3" s="40" t="s">
        <v>116</v>
      </c>
      <c r="IJ3" s="218"/>
    </row>
    <row r="4" spans="1:244" s="64" customFormat="1" ht="30" customHeight="1" thickBot="1" x14ac:dyDescent="0.2">
      <c r="A4" s="53">
        <f>申込書!$A$2</f>
        <v>0</v>
      </c>
      <c r="B4" s="53">
        <f>申込書!$R$1</f>
        <v>0</v>
      </c>
      <c r="C4" s="53">
        <f>申込書!$B$8</f>
        <v>0</v>
      </c>
      <c r="D4" s="53">
        <f>申込書!$C$9</f>
        <v>0</v>
      </c>
      <c r="E4" s="53">
        <f>申込書!$D$8</f>
        <v>0</v>
      </c>
      <c r="F4" s="53">
        <f>申込書!K9</f>
        <v>0</v>
      </c>
      <c r="G4" s="53">
        <f>申込書!N8</f>
        <v>0</v>
      </c>
      <c r="H4" s="53">
        <f>申込書!$D$10</f>
        <v>0</v>
      </c>
      <c r="I4" s="53">
        <f>申込書!$C$11</f>
        <v>0</v>
      </c>
      <c r="J4" s="53">
        <f>申込書!$O$10</f>
        <v>0</v>
      </c>
      <c r="K4" s="53">
        <f>申込書!$O$11</f>
        <v>0</v>
      </c>
      <c r="L4" s="53">
        <f>申込書!$C$12</f>
        <v>0</v>
      </c>
      <c r="M4" s="54">
        <f>申込書!$O$12</f>
        <v>0</v>
      </c>
      <c r="N4" s="55">
        <f>申込書!B23</f>
        <v>0</v>
      </c>
      <c r="O4" s="56">
        <f>申込書!B22</f>
        <v>0</v>
      </c>
      <c r="P4" s="56">
        <f>申込書!C22</f>
        <v>0</v>
      </c>
      <c r="Q4" s="56">
        <f>申込書!D22</f>
        <v>0</v>
      </c>
      <c r="R4" s="56">
        <f>申込書!E22</f>
        <v>0</v>
      </c>
      <c r="S4" s="56">
        <f>申込書!F22</f>
        <v>0</v>
      </c>
      <c r="T4" s="56" t="str">
        <f>申込書!F23</f>
        <v/>
      </c>
      <c r="U4" s="56">
        <f>申込書!G22</f>
        <v>0</v>
      </c>
      <c r="V4" s="56">
        <f>申込書!H22</f>
        <v>0</v>
      </c>
      <c r="W4" s="56">
        <f>申込書!I22</f>
        <v>0</v>
      </c>
      <c r="X4" s="56">
        <f>申込書!J22</f>
        <v>0</v>
      </c>
      <c r="Y4" s="57" t="str">
        <f>申込書!J23</f>
        <v/>
      </c>
      <c r="Z4" s="57">
        <f>申込書!K22</f>
        <v>0</v>
      </c>
      <c r="AA4" s="57" t="str">
        <f>申込書!L22</f>
        <v/>
      </c>
      <c r="AB4" s="56">
        <f>申込書!M22</f>
        <v>0</v>
      </c>
      <c r="AC4" s="56">
        <f>申込書!N22</f>
        <v>0</v>
      </c>
      <c r="AD4" s="56">
        <f>申込書!O22</f>
        <v>0</v>
      </c>
      <c r="AE4" s="57" t="str">
        <f>申込書!O23</f>
        <v/>
      </c>
      <c r="AF4" s="56">
        <f>申込書!P22</f>
        <v>0</v>
      </c>
      <c r="AG4" s="57" t="str">
        <f>申込書!P23</f>
        <v/>
      </c>
      <c r="AH4" s="58" t="str">
        <f>申込書!Q22</f>
        <v/>
      </c>
      <c r="AI4" s="59">
        <f>申込書!R22</f>
        <v>0</v>
      </c>
      <c r="AJ4" s="55">
        <f>申込書!B25</f>
        <v>0</v>
      </c>
      <c r="AK4" s="56">
        <f>申込書!B24</f>
        <v>0</v>
      </c>
      <c r="AL4" s="56">
        <f>申込書!C24</f>
        <v>0</v>
      </c>
      <c r="AM4" s="56">
        <f>申込書!D24</f>
        <v>0</v>
      </c>
      <c r="AN4" s="56">
        <f>申込書!E24</f>
        <v>0</v>
      </c>
      <c r="AO4" s="56">
        <f>申込書!F24</f>
        <v>0</v>
      </c>
      <c r="AP4" s="56" t="str">
        <f>申込書!F25</f>
        <v/>
      </c>
      <c r="AQ4" s="56">
        <f>申込書!G24</f>
        <v>0</v>
      </c>
      <c r="AR4" s="56">
        <f>申込書!H24</f>
        <v>0</v>
      </c>
      <c r="AS4" s="56">
        <f>申込書!I24</f>
        <v>0</v>
      </c>
      <c r="AT4" s="56">
        <f>申込書!J24</f>
        <v>0</v>
      </c>
      <c r="AU4" s="57" t="str">
        <f>申込書!J25</f>
        <v/>
      </c>
      <c r="AV4" s="57">
        <f>申込書!K24</f>
        <v>0</v>
      </c>
      <c r="AW4" s="57" t="str">
        <f>申込書!L24</f>
        <v/>
      </c>
      <c r="AX4" s="56">
        <f>申込書!M24</f>
        <v>0</v>
      </c>
      <c r="AY4" s="56">
        <f>申込書!N24</f>
        <v>0</v>
      </c>
      <c r="AZ4" s="56">
        <f>申込書!O24</f>
        <v>0</v>
      </c>
      <c r="BA4" s="57" t="str">
        <f>申込書!O25</f>
        <v/>
      </c>
      <c r="BB4" s="56">
        <f>申込書!P24</f>
        <v>0</v>
      </c>
      <c r="BC4" s="57" t="str">
        <f>申込書!P25</f>
        <v/>
      </c>
      <c r="BD4" s="58" t="str">
        <f>申込書!Q26</f>
        <v/>
      </c>
      <c r="BE4" s="59">
        <f>申込書!R24</f>
        <v>0</v>
      </c>
      <c r="BF4" s="55">
        <f>申込書!B27</f>
        <v>0</v>
      </c>
      <c r="BG4" s="56">
        <f>申込書!B26</f>
        <v>0</v>
      </c>
      <c r="BH4" s="56">
        <f>申込書!C26</f>
        <v>0</v>
      </c>
      <c r="BI4" s="56">
        <f>申込書!D26</f>
        <v>0</v>
      </c>
      <c r="BJ4" s="56">
        <f>申込書!E26</f>
        <v>0</v>
      </c>
      <c r="BK4" s="56">
        <f>申込書!F26</f>
        <v>0</v>
      </c>
      <c r="BL4" s="56" t="str">
        <f>申込書!F27</f>
        <v/>
      </c>
      <c r="BM4" s="56">
        <f>申込書!G26</f>
        <v>0</v>
      </c>
      <c r="BN4" s="56">
        <f>申込書!H26</f>
        <v>0</v>
      </c>
      <c r="BO4" s="56">
        <f>申込書!I26</f>
        <v>0</v>
      </c>
      <c r="BP4" s="56">
        <f>申込書!J26</f>
        <v>0</v>
      </c>
      <c r="BQ4" s="57" t="str">
        <f>申込書!J27</f>
        <v/>
      </c>
      <c r="BR4" s="57">
        <f>申込書!K26</f>
        <v>0</v>
      </c>
      <c r="BS4" s="57" t="str">
        <f>申込書!L26</f>
        <v/>
      </c>
      <c r="BT4" s="56">
        <f>申込書!M26</f>
        <v>0</v>
      </c>
      <c r="BU4" s="56">
        <f>申込書!N26</f>
        <v>0</v>
      </c>
      <c r="BV4" s="56">
        <f>申込書!O26</f>
        <v>0</v>
      </c>
      <c r="BW4" s="57" t="str">
        <f>申込書!O27</f>
        <v/>
      </c>
      <c r="BX4" s="56">
        <f>申込書!P26</f>
        <v>0</v>
      </c>
      <c r="BY4" s="57" t="str">
        <f>申込書!P27</f>
        <v/>
      </c>
      <c r="BZ4" s="58" t="str">
        <f>申込書!Q26</f>
        <v/>
      </c>
      <c r="CA4" s="59">
        <f>申込書!R26</f>
        <v>0</v>
      </c>
      <c r="CB4" s="55">
        <f>申込書!B29</f>
        <v>0</v>
      </c>
      <c r="CC4" s="56">
        <f>申込書!B28</f>
        <v>0</v>
      </c>
      <c r="CD4" s="56">
        <f>申込書!C28</f>
        <v>0</v>
      </c>
      <c r="CE4" s="56">
        <f>申込書!D28</f>
        <v>0</v>
      </c>
      <c r="CF4" s="56">
        <f>申込書!E28</f>
        <v>0</v>
      </c>
      <c r="CG4" s="56">
        <f>申込書!F28</f>
        <v>0</v>
      </c>
      <c r="CH4" s="56" t="str">
        <f>申込書!F29</f>
        <v/>
      </c>
      <c r="CI4" s="56">
        <f>申込書!G28</f>
        <v>0</v>
      </c>
      <c r="CJ4" s="56">
        <f>申込書!H28</f>
        <v>0</v>
      </c>
      <c r="CK4" s="56">
        <f>申込書!I28</f>
        <v>0</v>
      </c>
      <c r="CL4" s="56">
        <f>申込書!J28</f>
        <v>0</v>
      </c>
      <c r="CM4" s="57" t="str">
        <f>申込書!J29</f>
        <v/>
      </c>
      <c r="CN4" s="57">
        <f>申込書!K28</f>
        <v>0</v>
      </c>
      <c r="CO4" s="57" t="str">
        <f>申込書!L28</f>
        <v/>
      </c>
      <c r="CP4" s="56">
        <f>申込書!M28</f>
        <v>0</v>
      </c>
      <c r="CQ4" s="56">
        <f>申込書!N28</f>
        <v>0</v>
      </c>
      <c r="CR4" s="56">
        <f>申込書!O28</f>
        <v>0</v>
      </c>
      <c r="CS4" s="57" t="str">
        <f>申込書!O29</f>
        <v/>
      </c>
      <c r="CT4" s="56">
        <f>申込書!P28</f>
        <v>0</v>
      </c>
      <c r="CU4" s="57" t="str">
        <f>申込書!P29</f>
        <v/>
      </c>
      <c r="CV4" s="58" t="str">
        <f>申込書!Q28</f>
        <v/>
      </c>
      <c r="CW4" s="59">
        <f>申込書!R28</f>
        <v>0</v>
      </c>
      <c r="CX4" s="55">
        <f>申込書!B31</f>
        <v>0</v>
      </c>
      <c r="CY4" s="56">
        <f>申込書!B30</f>
        <v>0</v>
      </c>
      <c r="CZ4" s="56">
        <f>申込書!C30</f>
        <v>0</v>
      </c>
      <c r="DA4" s="56">
        <f>申込書!D30</f>
        <v>0</v>
      </c>
      <c r="DB4" s="56">
        <f>申込書!E30</f>
        <v>0</v>
      </c>
      <c r="DC4" s="56">
        <f>申込書!F30</f>
        <v>0</v>
      </c>
      <c r="DD4" s="56" t="str">
        <f>申込書!F31</f>
        <v/>
      </c>
      <c r="DE4" s="56">
        <f>申込書!G30</f>
        <v>0</v>
      </c>
      <c r="DF4" s="56">
        <f>申込書!H30</f>
        <v>0</v>
      </c>
      <c r="DG4" s="56">
        <f>申込書!I30</f>
        <v>0</v>
      </c>
      <c r="DH4" s="56">
        <f>申込書!J32</f>
        <v>0</v>
      </c>
      <c r="DI4" s="57" t="str">
        <f>申込書!J31</f>
        <v/>
      </c>
      <c r="DJ4" s="57">
        <f>申込書!K30</f>
        <v>0</v>
      </c>
      <c r="DK4" s="57" t="str">
        <f>申込書!L30</f>
        <v/>
      </c>
      <c r="DL4" s="56">
        <f>申込書!M30</f>
        <v>0</v>
      </c>
      <c r="DM4" s="56">
        <f>申込書!N30</f>
        <v>0</v>
      </c>
      <c r="DN4" s="56">
        <f>申込書!O30</f>
        <v>0</v>
      </c>
      <c r="DO4" s="57" t="str">
        <f>申込書!O31</f>
        <v/>
      </c>
      <c r="DP4" s="56">
        <f>申込書!P30</f>
        <v>0</v>
      </c>
      <c r="DQ4" s="57" t="str">
        <f>申込書!P31</f>
        <v/>
      </c>
      <c r="DR4" s="58" t="str">
        <f>申込書!Q30</f>
        <v/>
      </c>
      <c r="DS4" s="59">
        <f>申込書!R30</f>
        <v>0</v>
      </c>
      <c r="DT4" s="55">
        <f>申込書!B33</f>
        <v>0</v>
      </c>
      <c r="DU4" s="56">
        <f>申込書!B32</f>
        <v>0</v>
      </c>
      <c r="DV4" s="56">
        <f>申込書!C32</f>
        <v>0</v>
      </c>
      <c r="DW4" s="56">
        <f>申込書!D32</f>
        <v>0</v>
      </c>
      <c r="DX4" s="56">
        <f>申込書!E32</f>
        <v>0</v>
      </c>
      <c r="DY4" s="56">
        <f>申込書!F32</f>
        <v>0</v>
      </c>
      <c r="DZ4" s="56" t="str">
        <f>申込書!F33</f>
        <v/>
      </c>
      <c r="EA4" s="56">
        <f>申込書!G32</f>
        <v>0</v>
      </c>
      <c r="EB4" s="56">
        <f>申込書!H32</f>
        <v>0</v>
      </c>
      <c r="EC4" s="56">
        <f>申込書!I32</f>
        <v>0</v>
      </c>
      <c r="ED4" s="56">
        <f>申込書!J32</f>
        <v>0</v>
      </c>
      <c r="EE4" s="57" t="str">
        <f>申込書!J33</f>
        <v/>
      </c>
      <c r="EF4" s="57">
        <f>申込書!K32</f>
        <v>0</v>
      </c>
      <c r="EG4" s="57" t="str">
        <f>申込書!L32</f>
        <v/>
      </c>
      <c r="EH4" s="56">
        <f>申込書!M32</f>
        <v>0</v>
      </c>
      <c r="EI4" s="56">
        <f>申込書!N32</f>
        <v>0</v>
      </c>
      <c r="EJ4" s="56">
        <f>申込書!O32</f>
        <v>0</v>
      </c>
      <c r="EK4" s="57" t="str">
        <f>申込書!O33</f>
        <v/>
      </c>
      <c r="EL4" s="56">
        <f>申込書!P32</f>
        <v>0</v>
      </c>
      <c r="EM4" s="57" t="str">
        <f>申込書!P33</f>
        <v/>
      </c>
      <c r="EN4" s="58" t="str">
        <f>申込書!Q32</f>
        <v/>
      </c>
      <c r="EO4" s="59">
        <f>申込書!R32</f>
        <v>0</v>
      </c>
      <c r="EP4" s="55">
        <f>申込書!B35</f>
        <v>0</v>
      </c>
      <c r="EQ4" s="56">
        <f>申込書!B34</f>
        <v>0</v>
      </c>
      <c r="ER4" s="56">
        <f>申込書!C34</f>
        <v>0</v>
      </c>
      <c r="ES4" s="56">
        <f>申込書!D34</f>
        <v>0</v>
      </c>
      <c r="ET4" s="56">
        <f>申込書!E34</f>
        <v>0</v>
      </c>
      <c r="EU4" s="56">
        <f>申込書!F34</f>
        <v>0</v>
      </c>
      <c r="EV4" s="56" t="str">
        <f>申込書!F35</f>
        <v/>
      </c>
      <c r="EW4" s="56">
        <f>申込書!G34</f>
        <v>0</v>
      </c>
      <c r="EX4" s="56">
        <f>申込書!H34</f>
        <v>0</v>
      </c>
      <c r="EY4" s="56">
        <f>申込書!I34</f>
        <v>0</v>
      </c>
      <c r="EZ4" s="56">
        <f>申込書!J34</f>
        <v>0</v>
      </c>
      <c r="FA4" s="57" t="str">
        <f>申込書!J35</f>
        <v/>
      </c>
      <c r="FB4" s="57">
        <f>申込書!K34</f>
        <v>0</v>
      </c>
      <c r="FC4" s="57" t="str">
        <f>申込書!L34</f>
        <v/>
      </c>
      <c r="FD4" s="56">
        <f>申込書!M34</f>
        <v>0</v>
      </c>
      <c r="FE4" s="56">
        <f>申込書!N34</f>
        <v>0</v>
      </c>
      <c r="FF4" s="56">
        <f>申込書!O34</f>
        <v>0</v>
      </c>
      <c r="FG4" s="57" t="str">
        <f>申込書!O35</f>
        <v/>
      </c>
      <c r="FH4" s="56">
        <f>申込書!P34</f>
        <v>0</v>
      </c>
      <c r="FI4" s="57" t="str">
        <f>申込書!P35</f>
        <v/>
      </c>
      <c r="FJ4" s="58" t="str">
        <f>申込書!Q34</f>
        <v/>
      </c>
      <c r="FK4" s="59">
        <f>申込書!R34</f>
        <v>0</v>
      </c>
      <c r="FL4" s="55">
        <f>申込書!B37</f>
        <v>0</v>
      </c>
      <c r="FM4" s="56">
        <f>申込書!B36</f>
        <v>0</v>
      </c>
      <c r="FN4" s="56">
        <f>申込書!C36</f>
        <v>0</v>
      </c>
      <c r="FO4" s="56">
        <f>申込書!D36</f>
        <v>0</v>
      </c>
      <c r="FP4" s="56">
        <f>申込書!E36</f>
        <v>0</v>
      </c>
      <c r="FQ4" s="56">
        <f>申込書!F36</f>
        <v>0</v>
      </c>
      <c r="FR4" s="56" t="str">
        <f>申込書!F37</f>
        <v/>
      </c>
      <c r="FS4" s="56">
        <f>申込書!G36</f>
        <v>0</v>
      </c>
      <c r="FT4" s="56">
        <f>申込書!H36</f>
        <v>0</v>
      </c>
      <c r="FU4" s="56">
        <f>申込書!I36</f>
        <v>0</v>
      </c>
      <c r="FV4" s="56">
        <f>申込書!J36</f>
        <v>0</v>
      </c>
      <c r="FW4" s="57" t="str">
        <f>申込書!J37</f>
        <v/>
      </c>
      <c r="FX4" s="57">
        <f>申込書!K36</f>
        <v>0</v>
      </c>
      <c r="FY4" s="57" t="str">
        <f>申込書!L36</f>
        <v/>
      </c>
      <c r="FZ4" s="56">
        <f>申込書!M36</f>
        <v>0</v>
      </c>
      <c r="GA4" s="56">
        <f>申込書!N36</f>
        <v>0</v>
      </c>
      <c r="GB4" s="56">
        <f>申込書!O36</f>
        <v>0</v>
      </c>
      <c r="GC4" s="57" t="str">
        <f>申込書!O37</f>
        <v/>
      </c>
      <c r="GD4" s="56">
        <f>申込書!P36</f>
        <v>0</v>
      </c>
      <c r="GE4" s="57" t="str">
        <f>申込書!P37</f>
        <v/>
      </c>
      <c r="GF4" s="58" t="str">
        <f>申込書!Q36</f>
        <v/>
      </c>
      <c r="GG4" s="59">
        <f>申込書!R36</f>
        <v>0</v>
      </c>
      <c r="GH4" s="55">
        <f>申込書!B39</f>
        <v>0</v>
      </c>
      <c r="GI4" s="56">
        <f>申込書!B38</f>
        <v>0</v>
      </c>
      <c r="GJ4" s="56">
        <f>申込書!C38</f>
        <v>0</v>
      </c>
      <c r="GK4" s="56">
        <f>申込書!D38</f>
        <v>0</v>
      </c>
      <c r="GL4" s="56">
        <f>申込書!E38</f>
        <v>0</v>
      </c>
      <c r="GM4" s="56">
        <f>申込書!F38</f>
        <v>0</v>
      </c>
      <c r="GN4" s="56" t="str">
        <f>申込書!F39</f>
        <v/>
      </c>
      <c r="GO4" s="56">
        <f>申込書!G38</f>
        <v>0</v>
      </c>
      <c r="GP4" s="56">
        <f>申込書!H38</f>
        <v>0</v>
      </c>
      <c r="GQ4" s="56">
        <f>申込書!I38</f>
        <v>0</v>
      </c>
      <c r="GR4" s="56">
        <f>申込書!J38</f>
        <v>0</v>
      </c>
      <c r="GS4" s="57" t="str">
        <f>申込書!J39</f>
        <v/>
      </c>
      <c r="GT4" s="57">
        <f>申込書!K38</f>
        <v>0</v>
      </c>
      <c r="GU4" s="57" t="str">
        <f>申込書!L38</f>
        <v/>
      </c>
      <c r="GV4" s="56">
        <f>申込書!M38</f>
        <v>0</v>
      </c>
      <c r="GW4" s="56">
        <f>申込書!N38</f>
        <v>0</v>
      </c>
      <c r="GX4" s="56">
        <f>申込書!O38</f>
        <v>0</v>
      </c>
      <c r="GY4" s="57" t="str">
        <f>申込書!O39</f>
        <v/>
      </c>
      <c r="GZ4" s="56">
        <f>申込書!P38</f>
        <v>0</v>
      </c>
      <c r="HA4" s="57" t="str">
        <f>申込書!P39</f>
        <v/>
      </c>
      <c r="HB4" s="58" t="str">
        <f>申込書!Q38</f>
        <v/>
      </c>
      <c r="HC4" s="59">
        <f>申込書!R38</f>
        <v>0</v>
      </c>
      <c r="HD4" s="55">
        <f>申込書!B41</f>
        <v>0</v>
      </c>
      <c r="HE4" s="56">
        <f>申込書!B40</f>
        <v>0</v>
      </c>
      <c r="HF4" s="56">
        <f>申込書!C40</f>
        <v>0</v>
      </c>
      <c r="HG4" s="56">
        <f>申込書!D40</f>
        <v>0</v>
      </c>
      <c r="HH4" s="56">
        <f>申込書!E40</f>
        <v>0</v>
      </c>
      <c r="HI4" s="56">
        <f>申込書!F40</f>
        <v>0</v>
      </c>
      <c r="HJ4" s="56" t="str">
        <f>申込書!F41</f>
        <v/>
      </c>
      <c r="HK4" s="56">
        <f>申込書!G40</f>
        <v>0</v>
      </c>
      <c r="HL4" s="56">
        <f>申込書!H40</f>
        <v>0</v>
      </c>
      <c r="HM4" s="56">
        <f>申込書!I40</f>
        <v>0</v>
      </c>
      <c r="HN4" s="56">
        <f>申込書!J40</f>
        <v>0</v>
      </c>
      <c r="HO4" s="57" t="str">
        <f>申込書!J41</f>
        <v/>
      </c>
      <c r="HP4" s="57">
        <f>申込書!K40</f>
        <v>0</v>
      </c>
      <c r="HQ4" s="57" t="str">
        <f>申込書!L40</f>
        <v/>
      </c>
      <c r="HR4" s="56">
        <f>申込書!M40</f>
        <v>0</v>
      </c>
      <c r="HS4" s="56">
        <f>申込書!N40</f>
        <v>0</v>
      </c>
      <c r="HT4" s="56">
        <f>申込書!O40</f>
        <v>0</v>
      </c>
      <c r="HU4" s="57" t="str">
        <f>申込書!O41</f>
        <v/>
      </c>
      <c r="HV4" s="56">
        <f>申込書!P40</f>
        <v>0</v>
      </c>
      <c r="HW4" s="57" t="str">
        <f>申込書!P41</f>
        <v/>
      </c>
      <c r="HX4" s="58" t="str">
        <f>申込書!Q40</f>
        <v/>
      </c>
      <c r="HY4" s="59">
        <f>申込書!R40</f>
        <v>0</v>
      </c>
      <c r="HZ4" s="60">
        <f>申込書!F42</f>
        <v>0</v>
      </c>
      <c r="IA4" s="61">
        <f>申込書!F43</f>
        <v>0</v>
      </c>
      <c r="IB4" s="62">
        <f>申込書!G42</f>
        <v>0</v>
      </c>
      <c r="IC4" s="62">
        <f>申込書!H42</f>
        <v>0</v>
      </c>
      <c r="ID4" s="62">
        <f>申込書!I42</f>
        <v>0</v>
      </c>
      <c r="IE4" s="61">
        <f>申込書!L42</f>
        <v>0</v>
      </c>
      <c r="IF4" s="62">
        <f>申込書!O42</f>
        <v>0</v>
      </c>
      <c r="IG4" s="61">
        <f>申込書!O43</f>
        <v>0</v>
      </c>
      <c r="IH4" s="62">
        <f>申込書!P42</f>
        <v>0</v>
      </c>
      <c r="II4" s="61">
        <f>申込書!P43</f>
        <v>0</v>
      </c>
      <c r="IJ4" s="63">
        <f>申込書!Q43</f>
        <v>0</v>
      </c>
    </row>
    <row r="5" spans="1:244" ht="30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44" ht="30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44" ht="30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244" ht="30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244" ht="30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244" ht="30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244" ht="30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4" ht="30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44" ht="30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244" ht="30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244" ht="30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244" ht="30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</sheetData>
  <mergeCells count="91">
    <mergeCell ref="F2:F3"/>
    <mergeCell ref="AH2:AH3"/>
    <mergeCell ref="AI2:AI3"/>
    <mergeCell ref="G2:G3"/>
    <mergeCell ref="H2:H3"/>
    <mergeCell ref="I2:I3"/>
    <mergeCell ref="J2:J3"/>
    <mergeCell ref="K2:K3"/>
    <mergeCell ref="L2:L3"/>
    <mergeCell ref="M2:M3"/>
    <mergeCell ref="N2:R2"/>
    <mergeCell ref="U2:W2"/>
    <mergeCell ref="S2:T2"/>
    <mergeCell ref="AD2:AG2"/>
    <mergeCell ref="X2:AC2"/>
    <mergeCell ref="A2:A3"/>
    <mergeCell ref="B2:B3"/>
    <mergeCell ref="C2:C3"/>
    <mergeCell ref="D2:D3"/>
    <mergeCell ref="E2:E3"/>
    <mergeCell ref="AJ2:AN2"/>
    <mergeCell ref="AO2:AP2"/>
    <mergeCell ref="AQ2:AS2"/>
    <mergeCell ref="AZ2:BC2"/>
    <mergeCell ref="AT2:AY2"/>
    <mergeCell ref="BD2:BD3"/>
    <mergeCell ref="BE2:BE3"/>
    <mergeCell ref="BF2:BJ2"/>
    <mergeCell ref="BK2:BL2"/>
    <mergeCell ref="BM2:BO2"/>
    <mergeCell ref="BV2:BY2"/>
    <mergeCell ref="BZ2:BZ3"/>
    <mergeCell ref="CA2:CA3"/>
    <mergeCell ref="CV2:CV3"/>
    <mergeCell ref="BP2:BU2"/>
    <mergeCell ref="CL2:CQ2"/>
    <mergeCell ref="CW2:CW3"/>
    <mergeCell ref="CB2:CF2"/>
    <mergeCell ref="CG2:CH2"/>
    <mergeCell ref="CI2:CK2"/>
    <mergeCell ref="CR2:CU2"/>
    <mergeCell ref="CX2:DB2"/>
    <mergeCell ref="DC2:DD2"/>
    <mergeCell ref="DE2:DG2"/>
    <mergeCell ref="DN2:DQ2"/>
    <mergeCell ref="DH2:DM2"/>
    <mergeCell ref="DR2:DR3"/>
    <mergeCell ref="DS2:DS3"/>
    <mergeCell ref="DT2:DX2"/>
    <mergeCell ref="DY2:DZ2"/>
    <mergeCell ref="EA2:EC2"/>
    <mergeCell ref="EJ2:EM2"/>
    <mergeCell ref="EN2:EN3"/>
    <mergeCell ref="EO2:EO3"/>
    <mergeCell ref="EP2:ET2"/>
    <mergeCell ref="ED2:EI2"/>
    <mergeCell ref="EU2:EV2"/>
    <mergeCell ref="EW2:EY2"/>
    <mergeCell ref="FF2:FI2"/>
    <mergeCell ref="FJ2:FJ3"/>
    <mergeCell ref="EZ2:FE2"/>
    <mergeCell ref="FK2:FK3"/>
    <mergeCell ref="FL2:FP2"/>
    <mergeCell ref="FQ2:FR2"/>
    <mergeCell ref="FS2:FU2"/>
    <mergeCell ref="FV2:GA2"/>
    <mergeCell ref="GB2:GE2"/>
    <mergeCell ref="GF2:GF3"/>
    <mergeCell ref="GG2:GG3"/>
    <mergeCell ref="GH2:GL2"/>
    <mergeCell ref="GM2:GN2"/>
    <mergeCell ref="GO2:GQ2"/>
    <mergeCell ref="GX2:HA2"/>
    <mergeCell ref="HB2:HB3"/>
    <mergeCell ref="HC2:HC3"/>
    <mergeCell ref="GR2:GW2"/>
    <mergeCell ref="HD2:HH2"/>
    <mergeCell ref="HI2:HJ2"/>
    <mergeCell ref="HK2:HM2"/>
    <mergeCell ref="HT2:HW2"/>
    <mergeCell ref="HN2:HS2"/>
    <mergeCell ref="HX2:HX3"/>
    <mergeCell ref="HY2:HY3"/>
    <mergeCell ref="IA2:IA3"/>
    <mergeCell ref="HZ2:HZ3"/>
    <mergeCell ref="IB2:IB3"/>
    <mergeCell ref="IJ2:IJ3"/>
    <mergeCell ref="IC2:IC3"/>
    <mergeCell ref="ID2:ID3"/>
    <mergeCell ref="IE2:IE3"/>
    <mergeCell ref="IF2:II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集計表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taikyo-22</dc:creator>
  <cp:lastModifiedBy>taikyo-22</cp:lastModifiedBy>
  <cp:lastPrinted>2018-09-05T04:17:30Z</cp:lastPrinted>
  <dcterms:created xsi:type="dcterms:W3CDTF">2018-07-27T01:25:32Z</dcterms:created>
  <dcterms:modified xsi:type="dcterms:W3CDTF">2018-09-05T05:01:01Z</dcterms:modified>
</cp:coreProperties>
</file>