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770" tabRatio="773" activeTab="1"/>
  </bookViews>
  <sheets>
    <sheet name="会員構成比率パターンシート" sheetId="1" r:id="rId1"/>
    <sheet name="クラブ事業費シート" sheetId="2" r:id="rId2"/>
    <sheet name="クラブ管理費シート " sheetId="3" r:id="rId3"/>
    <sheet name="シュミレーションデータ" sheetId="4" state="hidden" r:id="rId4"/>
  </sheets>
  <definedNames>
    <definedName name="_xlnm.Print_Area" localSheetId="1">'クラブ事業費シート'!$A$1:$W$57</definedName>
    <definedName name="_xlnm.Print_Area" localSheetId="0">'会員構成比率パターンシート'!$A$1:$AU$72</definedName>
    <definedName name="シュミレーションデータ">'シュミレーションデータ'!$A$1:$B$53</definedName>
  </definedNames>
  <calcPr fullCalcOnLoad="1"/>
</workbook>
</file>

<file path=xl/sharedStrings.xml><?xml version="1.0" encoding="utf-8"?>
<sst xmlns="http://schemas.openxmlformats.org/spreadsheetml/2006/main" count="413" uniqueCount="229">
  <si>
    <t>事業</t>
  </si>
  <si>
    <t>幼  児：</t>
  </si>
  <si>
    <t>小学生：</t>
  </si>
  <si>
    <t>中学生：</t>
  </si>
  <si>
    <t>高校生：</t>
  </si>
  <si>
    <t>一般：</t>
  </si>
  <si>
    <t>（60歳以上）</t>
  </si>
  <si>
    <t>A事業（教室）</t>
  </si>
  <si>
    <t>・人気のあるプログラムであり、収益性が高い</t>
  </si>
  <si>
    <t>F事業（教室）</t>
  </si>
  <si>
    <t>・新規事業で初期費用が50000円かかる（用具購入代など）</t>
  </si>
  <si>
    <t>・イベントを通しクラブの広報を目的とする</t>
  </si>
  <si>
    <t>・クラブ外から指導者を招聘</t>
  </si>
  <si>
    <t>・クラブ会員同士の交流</t>
  </si>
  <si>
    <t>・総合型クラブの紹介</t>
  </si>
  <si>
    <t>・会場の減免措置はなし</t>
  </si>
  <si>
    <t>・非クラブ会員の加入促進</t>
  </si>
  <si>
    <t>・活動時間や状況を掲載</t>
  </si>
  <si>
    <t>教室例…（エアロビクス教室、テニス教室、サッカー教室など）</t>
  </si>
  <si>
    <t>イベント例…（運動会、多種目スポーツ交流会など）</t>
  </si>
  <si>
    <t>1回</t>
  </si>
  <si>
    <t>12回/年</t>
  </si>
  <si>
    <t>24回/年</t>
  </si>
  <si>
    <t>36回/年</t>
  </si>
  <si>
    <t>52回/年</t>
  </si>
  <si>
    <t>2回/年</t>
  </si>
  <si>
    <t>1回/年</t>
  </si>
  <si>
    <t>諸謝金</t>
  </si>
  <si>
    <t>印刷製本費</t>
  </si>
  <si>
    <t>借損料</t>
  </si>
  <si>
    <t>消耗品費</t>
  </si>
  <si>
    <t>その他</t>
  </si>
  <si>
    <t>合計</t>
  </si>
  <si>
    <t>B事業（教室）</t>
  </si>
  <si>
    <t>・中年層がターゲット</t>
  </si>
  <si>
    <t>G事業（教室）</t>
  </si>
  <si>
    <t>・地域住民を年代別でターゲットにする</t>
  </si>
  <si>
    <t>・夜間使用のため施設使用料がかかる</t>
  </si>
  <si>
    <t>・主婦・高齢者をターゲットとして平日の日中に開催する。</t>
  </si>
  <si>
    <t>　（例：高齢者や小・中・高校生など）</t>
  </si>
  <si>
    <t>・地域への啓発を目的とする</t>
  </si>
  <si>
    <t>・参加者が多く、継続した開催が見込まれる。</t>
  </si>
  <si>
    <t>・地域住民に健康増進意識を高めさせる</t>
  </si>
  <si>
    <t>・教室開催日などを会員に宣伝</t>
  </si>
  <si>
    <t>・指導者は外部から招聘（有資格者）</t>
  </si>
  <si>
    <t>教室例…（バレーボール教室、ストレッチ教室、バトミントン教室など）</t>
  </si>
  <si>
    <t>教室例…（健康体操教室、ヨガ教室、バランスボール教室など）</t>
  </si>
  <si>
    <t>イベント例…（体力測定、アスリートによるスポーツ指導など）</t>
  </si>
  <si>
    <t>C事業（教室）</t>
  </si>
  <si>
    <t>・小・中・高校生を対象とした競技志向の強い教室</t>
  </si>
  <si>
    <t>・移動型教室</t>
  </si>
  <si>
    <t>･一環した指導体制で参加者も多く、会費収入も多い</t>
  </si>
  <si>
    <t>・クラブ内の多世代交流を目的とする</t>
  </si>
  <si>
    <t>・会員に向けた活動報告・案内・告知</t>
  </si>
  <si>
    <t>・指導者が公認指導資格者が数人いる</t>
  </si>
  <si>
    <t>・クラブ活動の様子を記録として残す</t>
  </si>
  <si>
    <t>イベント例…（スキー教室、キャンプ活動、スポーツ観戦など）</t>
  </si>
  <si>
    <t>教室例…（各年代別サッカー教室、水泳教室など）</t>
  </si>
  <si>
    <t>4回/年</t>
  </si>
  <si>
    <t>D事業（教室）</t>
  </si>
  <si>
    <t>･小、中、高校生がターゲット</t>
  </si>
  <si>
    <t>・大規模な会場で地域住民に対する研修会</t>
  </si>
  <si>
    <t>・今後、参加者の増加が見込まれる</t>
  </si>
  <si>
    <t>・著名人に講演依頼（オリンピック選手など）</t>
  </si>
  <si>
    <t>・会場使用料（減免措置）がある</t>
  </si>
  <si>
    <t>イベント例…（講演会、実演指導、子ども指導）</t>
  </si>
  <si>
    <t>教室例…（サッカー教室、野球教室、器械体操教室など）</t>
  </si>
  <si>
    <t>旅費</t>
  </si>
  <si>
    <t>E事業（教室）</t>
  </si>
  <si>
    <t>・サークル色の強い教室</t>
  </si>
  <si>
    <t>・日本の伝統的な教室開催</t>
  </si>
  <si>
    <t>・参加者は平均して多い</t>
  </si>
  <si>
    <t>･指導者は地域の指導者</t>
  </si>
  <si>
    <t>･施設使用料が安い</t>
  </si>
  <si>
    <t>・会場使用料は減免措置あり</t>
  </si>
  <si>
    <t>・参加者は多くないが継続した教室開催が見込まれる</t>
  </si>
  <si>
    <t>教室例…（テニス教室、バスケットボール教室、ラグビー教室など）</t>
  </si>
  <si>
    <t>あてはまる教室例…（剣道教室、柔道教室、昔遊び教室など）</t>
  </si>
  <si>
    <t>金額</t>
  </si>
  <si>
    <t>水道光熱費</t>
  </si>
  <si>
    <t>家賃</t>
  </si>
  <si>
    <t>一般管理費</t>
  </si>
  <si>
    <t>A</t>
  </si>
  <si>
    <t>備品</t>
  </si>
  <si>
    <t>会議費</t>
  </si>
  <si>
    <t>通信運搬費</t>
  </si>
  <si>
    <t>その他</t>
  </si>
  <si>
    <t>賃金</t>
  </si>
  <si>
    <t>＊賃金は複数選択の場合も考えられる</t>
  </si>
  <si>
    <t>常勤者</t>
  </si>
  <si>
    <t>パート</t>
  </si>
  <si>
    <t>アルバイト</t>
  </si>
  <si>
    <t>ボランティアスタッフ</t>
  </si>
  <si>
    <t>H事業（イベント）</t>
  </si>
  <si>
    <t>L事業（広報用パンフレット作成費）</t>
  </si>
  <si>
    <t>A-1</t>
  </si>
  <si>
    <t>A-12</t>
  </si>
  <si>
    <t>A-24</t>
  </si>
  <si>
    <t>A-36</t>
  </si>
  <si>
    <t>A-52</t>
  </si>
  <si>
    <t>E-1</t>
  </si>
  <si>
    <t>E-12</t>
  </si>
  <si>
    <t>E-24</t>
  </si>
  <si>
    <t>E-36</t>
  </si>
  <si>
    <t>E-52</t>
  </si>
  <si>
    <t>H-1</t>
  </si>
  <si>
    <t>H-2</t>
  </si>
  <si>
    <t>L-1</t>
  </si>
  <si>
    <t>I事業（イベント）</t>
  </si>
  <si>
    <t>M事業（広報用チラシ作成費）</t>
  </si>
  <si>
    <t>B-1</t>
  </si>
  <si>
    <t>B-12</t>
  </si>
  <si>
    <t>B-24</t>
  </si>
  <si>
    <t>B-36</t>
  </si>
  <si>
    <t>B-52</t>
  </si>
  <si>
    <t>F-1</t>
  </si>
  <si>
    <t>F-12</t>
  </si>
  <si>
    <t>F-24</t>
  </si>
  <si>
    <t>F-36</t>
  </si>
  <si>
    <t>F-52</t>
  </si>
  <si>
    <t>I-1</t>
  </si>
  <si>
    <t>I-2</t>
  </si>
  <si>
    <t>M-1</t>
  </si>
  <si>
    <t>J事業（イベント）</t>
  </si>
  <si>
    <t>N事業（広報用誌）</t>
  </si>
  <si>
    <t>C-1</t>
  </si>
  <si>
    <t>C-12</t>
  </si>
  <si>
    <t>C-24</t>
  </si>
  <si>
    <t>C-36</t>
  </si>
  <si>
    <t>C-52</t>
  </si>
  <si>
    <t>G-1</t>
  </si>
  <si>
    <t>G-12</t>
  </si>
  <si>
    <t>G-24</t>
  </si>
  <si>
    <t>G-36</t>
  </si>
  <si>
    <t>G-52</t>
  </si>
  <si>
    <t>J-1</t>
  </si>
  <si>
    <t>J-2</t>
  </si>
  <si>
    <t>N-1</t>
  </si>
  <si>
    <t>N-4</t>
  </si>
  <si>
    <t>N-12</t>
  </si>
  <si>
    <t>K事業（研修会）</t>
  </si>
  <si>
    <t>D-1</t>
  </si>
  <si>
    <t>D-12</t>
  </si>
  <si>
    <t>D-24</t>
  </si>
  <si>
    <t>D-36</t>
  </si>
  <si>
    <t>D-52</t>
  </si>
  <si>
    <t>K-1</t>
  </si>
  <si>
    <t>K-2</t>
  </si>
  <si>
    <t>第２回東海ブロッククラブミーティング2007　グループワーク資料『クラブ管理費シート』　</t>
  </si>
  <si>
    <t>年間賃金（12ヶ月）</t>
  </si>
  <si>
    <t>H-2</t>
  </si>
  <si>
    <t>I-2</t>
  </si>
  <si>
    <t>J-2</t>
  </si>
  <si>
    <t>K-1</t>
  </si>
  <si>
    <t>M-2</t>
  </si>
  <si>
    <t>M-2</t>
  </si>
  <si>
    <t>M-4</t>
  </si>
  <si>
    <t>M-4</t>
  </si>
  <si>
    <t>N-12</t>
  </si>
  <si>
    <t>A-1</t>
  </si>
  <si>
    <t>A-12</t>
  </si>
  <si>
    <t>A-24</t>
  </si>
  <si>
    <t>A-36</t>
  </si>
  <si>
    <t>A-52</t>
  </si>
  <si>
    <t>B-1</t>
  </si>
  <si>
    <t>B-12</t>
  </si>
  <si>
    <t>B-24</t>
  </si>
  <si>
    <t>B-36</t>
  </si>
  <si>
    <t>B-52</t>
  </si>
  <si>
    <t>C-1</t>
  </si>
  <si>
    <t>C-12</t>
  </si>
  <si>
    <t>C-24</t>
  </si>
  <si>
    <t>C-36</t>
  </si>
  <si>
    <t>C-52</t>
  </si>
  <si>
    <t>D-1</t>
  </si>
  <si>
    <t>D-12</t>
  </si>
  <si>
    <t>D-24</t>
  </si>
  <si>
    <t>D-36</t>
  </si>
  <si>
    <t>D-52</t>
  </si>
  <si>
    <t>E-1</t>
  </si>
  <si>
    <t>E-12</t>
  </si>
  <si>
    <t>E-24</t>
  </si>
  <si>
    <t>E-36</t>
  </si>
  <si>
    <t>E-52</t>
  </si>
  <si>
    <t>F-1</t>
  </si>
  <si>
    <t>F-12</t>
  </si>
  <si>
    <t>F-24</t>
  </si>
  <si>
    <t>F-36</t>
  </si>
  <si>
    <t>F-52</t>
  </si>
  <si>
    <t>G-1</t>
  </si>
  <si>
    <t>G-12</t>
  </si>
  <si>
    <t>G-24</t>
  </si>
  <si>
    <t>G-36</t>
  </si>
  <si>
    <t>G-52</t>
  </si>
  <si>
    <t>H-1</t>
  </si>
  <si>
    <t>I-1</t>
  </si>
  <si>
    <t>J-1</t>
  </si>
  <si>
    <t>K-2</t>
  </si>
  <si>
    <t>L-1</t>
  </si>
  <si>
    <t>M-1</t>
  </si>
  <si>
    <t>N-1</t>
  </si>
  <si>
    <t>N-4</t>
  </si>
  <si>
    <t>記号</t>
  </si>
  <si>
    <t>回数</t>
  </si>
  <si>
    <t>「なし」または、
行政より無償貸与</t>
  </si>
  <si>
    <t>施設管理費</t>
  </si>
  <si>
    <t>事務所を賃貸
する場合</t>
  </si>
  <si>
    <t>記号</t>
  </si>
  <si>
    <t>B</t>
  </si>
  <si>
    <t>C</t>
  </si>
  <si>
    <t>D</t>
  </si>
  <si>
    <t>第２回東海ブロッククラブミーティング２００７　グループワーク資料</t>
  </si>
  <si>
    <t>『会員構成比率パターンシート』</t>
  </si>
  <si>
    <t>◆基本情報：会員構成比率のパターン</t>
  </si>
  <si>
    <t>会費設定ワークシートのＳＴＥＰ１の基本情報を設定の際に、会員構成比率については、以下の５つのパターンから選択してください。</t>
  </si>
  <si>
    <t>Ａ：小学生が多い場合</t>
  </si>
  <si>
    <t>会員構成比率：</t>
  </si>
  <si>
    <t>％</t>
  </si>
  <si>
    <t>高齢者：</t>
  </si>
  <si>
    <t>Ｂ：一般が多い場合</t>
  </si>
  <si>
    <t>会員構成比率：</t>
  </si>
  <si>
    <t>％</t>
  </si>
  <si>
    <t>高齢者：</t>
  </si>
  <si>
    <t>Ｃ：高齢者が多い場合</t>
  </si>
  <si>
    <t>会員構成比率：</t>
  </si>
  <si>
    <t>％</t>
  </si>
  <si>
    <t>高齢者：</t>
  </si>
  <si>
    <t>Ｄ：小学生、中学生が多い場合</t>
  </si>
  <si>
    <t>Ｅ：小学生、一般が均等の場合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</si>
</sst>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名&quot;"/>
    <numFmt numFmtId="177" formatCode="##.#%"/>
    <numFmt numFmtId="178" formatCode="#,###,###&quot;円&quot;"/>
    <numFmt numFmtId="179" formatCode="##&quot;事&quot;&quot;業&quot;"/>
    <numFmt numFmtId="180" formatCode="#,##0_ "/>
    <numFmt numFmtId="181" formatCode="#,##0_);[Red]\(#,##0\)"/>
    <numFmt numFmtId="182" formatCode="####&quot;円&quot;/1&quot;回&quot;"/>
    <numFmt numFmtId="183" formatCode="###&quot;人&quot;"/>
    <numFmt numFmtId="184" formatCode="0_);[Red]\(0\)"/>
    <numFmt numFmtId="185" formatCode="#,##0.0_ "/>
    <numFmt numFmtId="186" formatCode="0.0%"/>
    <numFmt numFmtId="187" formatCode="0.0_ "/>
    <numFmt numFmtId="188" formatCode="0_ ;[Red]\-0\ "/>
    <numFmt numFmtId="189" formatCode="#,##0_ ;[Red]\-#,##0\ "/>
    <numFmt numFmtId="190" formatCode="#,###,###,###,###,###,"/>
    <numFmt numFmtId="191" formatCode="&quot;（1名・月&quot;###,###&quot;円）&quot;"/>
    <numFmt numFmtId="192" formatCode="#,##0;[Red]#,##0"/>
    <numFmt numFmtId="193" formatCode="0;[Red]0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i/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b/>
      <i/>
      <sz val="12"/>
      <name val="ＭＳ Ｐゴシック"/>
      <family val="3"/>
    </font>
    <font>
      <b/>
      <i/>
      <sz val="11"/>
      <name val="ＭＳ Ｐゴシック"/>
      <family val="3"/>
    </font>
    <font>
      <b/>
      <sz val="12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0" fillId="0" borderId="0" xfId="0" applyNumberFormat="1" applyAlignment="1">
      <alignment/>
    </xf>
    <xf numFmtId="0" fontId="0" fillId="0" borderId="7" xfId="0" applyBorder="1" applyAlignment="1">
      <alignment/>
    </xf>
    <xf numFmtId="180" fontId="0" fillId="0" borderId="7" xfId="0" applyNumberFormat="1" applyBorder="1" applyAlignment="1">
      <alignment/>
    </xf>
    <xf numFmtId="0" fontId="0" fillId="4" borderId="7" xfId="0" applyFill="1" applyBorder="1" applyAlignment="1">
      <alignment/>
    </xf>
    <xf numFmtId="180" fontId="0" fillId="4" borderId="7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180" fontId="6" fillId="2" borderId="0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80" fontId="4" fillId="2" borderId="7" xfId="0" applyNumberFormat="1" applyFont="1" applyFill="1" applyBorder="1" applyAlignment="1">
      <alignment vertical="center"/>
    </xf>
    <xf numFmtId="180" fontId="4" fillId="2" borderId="7" xfId="0" applyNumberFormat="1" applyFont="1" applyFill="1" applyBorder="1" applyAlignment="1">
      <alignment horizontal="right" vertical="center"/>
    </xf>
    <xf numFmtId="180" fontId="4" fillId="2" borderId="8" xfId="0" applyNumberFormat="1" applyFont="1" applyFill="1" applyBorder="1" applyAlignment="1">
      <alignment vertical="center"/>
    </xf>
    <xf numFmtId="180" fontId="4" fillId="2" borderId="8" xfId="0" applyNumberFormat="1" applyFont="1" applyFill="1" applyBorder="1" applyAlignment="1">
      <alignment horizontal="right" vertical="center"/>
    </xf>
    <xf numFmtId="180" fontId="12" fillId="2" borderId="9" xfId="0" applyNumberFormat="1" applyFont="1" applyFill="1" applyBorder="1" applyAlignment="1">
      <alignment vertical="center"/>
    </xf>
    <xf numFmtId="180" fontId="12" fillId="2" borderId="9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80" fontId="13" fillId="2" borderId="9" xfId="0" applyNumberFormat="1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horizontal="left" vertical="center"/>
    </xf>
    <xf numFmtId="181" fontId="4" fillId="2" borderId="7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horizontal="right" vertical="center"/>
    </xf>
    <xf numFmtId="180" fontId="5" fillId="2" borderId="0" xfId="0" applyNumberFormat="1" applyFont="1" applyFill="1" applyAlignment="1">
      <alignment horizontal="center" vertical="center"/>
    </xf>
    <xf numFmtId="180" fontId="0" fillId="2" borderId="0" xfId="0" applyNumberFormat="1" applyFont="1" applyFill="1" applyAlignment="1">
      <alignment vertical="center"/>
    </xf>
    <xf numFmtId="180" fontId="5" fillId="2" borderId="0" xfId="0" applyNumberFormat="1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80" fontId="4" fillId="2" borderId="7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80" fontId="12" fillId="2" borderId="0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vertical="center"/>
    </xf>
    <xf numFmtId="180" fontId="12" fillId="2" borderId="0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185" fontId="1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0" fontId="13" fillId="2" borderId="0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180" fontId="4" fillId="4" borderId="10" xfId="0" applyNumberFormat="1" applyFont="1" applyFill="1" applyBorder="1" applyAlignment="1">
      <alignment horizontal="center" vertical="center"/>
    </xf>
    <xf numFmtId="180" fontId="4" fillId="4" borderId="7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3" fontId="9" fillId="0" borderId="0" xfId="21" applyNumberFormat="1" applyFont="1">
      <alignment vertical="center"/>
      <protection/>
    </xf>
    <xf numFmtId="0" fontId="0" fillId="0" borderId="0" xfId="22" applyAlignment="1">
      <alignment vertical="center"/>
      <protection/>
    </xf>
    <xf numFmtId="178" fontId="0" fillId="0" borderId="0" xfId="22" applyNumberFormat="1" applyFont="1" applyAlignment="1">
      <alignment vertical="center"/>
      <protection/>
    </xf>
    <xf numFmtId="178" fontId="0" fillId="0" borderId="0" xfId="22" applyNumberFormat="1" applyAlignment="1">
      <alignment vertical="center"/>
      <protection/>
    </xf>
    <xf numFmtId="178" fontId="0" fillId="0" borderId="0" xfId="22" applyNumberFormat="1" applyFont="1" applyFill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0" fillId="0" borderId="7" xfId="22" applyFont="1" applyBorder="1" applyAlignment="1">
      <alignment horizontal="center" vertical="center" wrapText="1"/>
      <protection/>
    </xf>
    <xf numFmtId="178" fontId="0" fillId="0" borderId="7" xfId="22" applyNumberFormat="1" applyBorder="1" applyAlignment="1">
      <alignment vertical="center"/>
      <protection/>
    </xf>
    <xf numFmtId="0" fontId="0" fillId="0" borderId="7" xfId="22" applyBorder="1" applyAlignment="1">
      <alignment vertical="center"/>
      <protection/>
    </xf>
    <xf numFmtId="178" fontId="16" fillId="0" borderId="7" xfId="22" applyNumberFormat="1" applyFont="1" applyBorder="1" applyAlignment="1">
      <alignment vertical="center"/>
      <protection/>
    </xf>
    <xf numFmtId="178" fontId="17" fillId="0" borderId="0" xfId="22" applyNumberFormat="1" applyFont="1" applyAlignment="1">
      <alignment vertical="center"/>
      <protection/>
    </xf>
    <xf numFmtId="178" fontId="0" fillId="0" borderId="7" xfId="22" applyNumberFormat="1" applyFont="1" applyBorder="1" applyAlignment="1">
      <alignment horizontal="center" vertical="center"/>
      <protection/>
    </xf>
    <xf numFmtId="0" fontId="0" fillId="0" borderId="11" xfId="22" applyBorder="1" applyAlignment="1">
      <alignment vertical="center"/>
      <protection/>
    </xf>
    <xf numFmtId="191" fontId="0" fillId="0" borderId="10" xfId="22" applyNumberFormat="1" applyBorder="1" applyAlignment="1">
      <alignment horizontal="center" vertical="center"/>
      <protection/>
    </xf>
    <xf numFmtId="0" fontId="0" fillId="0" borderId="7" xfId="22" applyFont="1" applyBorder="1" applyAlignment="1">
      <alignment vertical="center"/>
      <protection/>
    </xf>
    <xf numFmtId="0" fontId="15" fillId="2" borderId="7" xfId="0" applyFont="1" applyFill="1" applyBorder="1" applyAlignment="1">
      <alignment horizontal="right" vertical="center"/>
    </xf>
    <xf numFmtId="0" fontId="5" fillId="0" borderId="7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0" fillId="2" borderId="12" xfId="0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left"/>
    </xf>
    <xf numFmtId="187" fontId="4" fillId="0" borderId="0" xfId="0" applyNumberFormat="1" applyFont="1" applyFill="1" applyBorder="1" applyAlignment="1">
      <alignment horizontal="left" vertical="center"/>
    </xf>
    <xf numFmtId="187" fontId="9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left"/>
    </xf>
    <xf numFmtId="192" fontId="9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0" fillId="0" borderId="11" xfId="22" applyBorder="1" applyAlignment="1">
      <alignment horizontal="center" vertical="center"/>
      <protection/>
    </xf>
    <xf numFmtId="0" fontId="0" fillId="0" borderId="10" xfId="22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178" fontId="5" fillId="0" borderId="14" xfId="22" applyNumberFormat="1" applyFont="1" applyBorder="1" applyAlignment="1">
      <alignment horizontal="center" vertical="center"/>
      <protection/>
    </xf>
    <xf numFmtId="178" fontId="5" fillId="0" borderId="9" xfId="22" applyNumberFormat="1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187" fontId="14" fillId="2" borderId="3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85" fontId="14" fillId="2" borderId="0" xfId="0" applyNumberFormat="1" applyFont="1" applyFill="1" applyBorder="1" applyAlignment="1">
      <alignment horizontal="center"/>
    </xf>
    <xf numFmtId="185" fontId="14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187" fontId="14" fillId="2" borderId="0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８ブロック協議会　グループワーク資料（事業費・管理費シート）" xfId="21"/>
    <cellStyle name="標準_管理費_グループ討議資料（支出経費パターン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2"/>
  <sheetViews>
    <sheetView showGridLines="0" view="pageBreakPreview" zoomScale="75" zoomScaleSheetLayoutView="75" workbookViewId="0" topLeftCell="A10">
      <selection activeCell="AH73" sqref="AH73"/>
    </sheetView>
  </sheetViews>
  <sheetFormatPr defaultColWidth="9.00390625" defaultRowHeight="13.5"/>
  <cols>
    <col min="1" max="13" width="1.25" style="0" customWidth="1"/>
    <col min="14" max="14" width="2.125" style="0" customWidth="1"/>
    <col min="15" max="18" width="1.25" style="0" customWidth="1"/>
    <col min="19" max="22" width="1.625" style="0" customWidth="1"/>
    <col min="23" max="33" width="1.25" style="0" customWidth="1"/>
    <col min="34" max="37" width="1.625" style="0" customWidth="1"/>
    <col min="38" max="47" width="1.25" style="0" customWidth="1"/>
  </cols>
  <sheetData>
    <row r="1" spans="1:47" ht="19.5" customHeight="1">
      <c r="A1" s="113" t="s">
        <v>211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</row>
    <row r="2" spans="1:47" ht="19.5" customHeight="1">
      <c r="A2" s="113" t="s">
        <v>212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</row>
    <row r="3" ht="8.25" customHeight="1"/>
    <row r="4" spans="1:47" ht="8.25" customHeight="1">
      <c r="A4" s="112" t="s">
        <v>213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</row>
    <row r="5" spans="1:47" ht="8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</row>
    <row r="6" spans="1:47" s="6" customFormat="1" ht="19.5" customHeight="1">
      <c r="A6" s="114" t="s">
        <v>214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</row>
    <row r="7" spans="1:47" s="6" customFormat="1" ht="19.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</row>
    <row r="8" spans="1:47" s="6" customFormat="1" ht="16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</row>
    <row r="9" spans="1:47" ht="8.25" customHeight="1">
      <c r="A9" s="93"/>
      <c r="B9" s="7"/>
      <c r="C9" s="121" t="s">
        <v>215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7"/>
      <c r="AQ9" s="16"/>
      <c r="AR9" s="9"/>
      <c r="AS9" s="8"/>
      <c r="AT9" s="8"/>
      <c r="AU9" s="8"/>
    </row>
    <row r="10" spans="1:47" ht="8.25" customHeight="1">
      <c r="A10" s="9"/>
      <c r="B10" s="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8"/>
      <c r="AQ10" s="15"/>
      <c r="AR10" s="9"/>
      <c r="AS10" s="8"/>
      <c r="AT10" s="8"/>
      <c r="AU10" s="8"/>
    </row>
    <row r="11" spans="1:47" ht="8.25" customHeight="1">
      <c r="A11" s="9"/>
      <c r="B11" s="8"/>
      <c r="C11" s="123" t="s">
        <v>216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 t="s">
        <v>1</v>
      </c>
      <c r="O11" s="123"/>
      <c r="P11" s="123"/>
      <c r="Q11" s="123"/>
      <c r="R11" s="123"/>
      <c r="S11" s="124">
        <v>10</v>
      </c>
      <c r="T11" s="124"/>
      <c r="U11" s="124"/>
      <c r="V11" s="124"/>
      <c r="W11" s="116" t="s">
        <v>217</v>
      </c>
      <c r="X11" s="116"/>
      <c r="Y11" s="3"/>
      <c r="Z11" s="8"/>
      <c r="AA11" s="8"/>
      <c r="AB11" s="116" t="s">
        <v>2</v>
      </c>
      <c r="AC11" s="116"/>
      <c r="AD11" s="116"/>
      <c r="AE11" s="116"/>
      <c r="AF11" s="116"/>
      <c r="AG11" s="116"/>
      <c r="AH11" s="124">
        <v>50</v>
      </c>
      <c r="AI11" s="124"/>
      <c r="AJ11" s="124"/>
      <c r="AK11" s="124"/>
      <c r="AL11" s="116" t="s">
        <v>217</v>
      </c>
      <c r="AM11" s="116"/>
      <c r="AN11" s="3"/>
      <c r="AO11" s="8"/>
      <c r="AP11" s="5"/>
      <c r="AQ11" s="94"/>
      <c r="AR11" s="95"/>
      <c r="AS11" s="5"/>
      <c r="AT11" s="5"/>
      <c r="AU11" s="5"/>
    </row>
    <row r="12" spans="1:43" ht="8.25" customHeight="1">
      <c r="A12" s="9"/>
      <c r="B12" s="8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11"/>
      <c r="T12" s="111"/>
      <c r="U12" s="111"/>
      <c r="V12" s="111"/>
      <c r="W12" s="116"/>
      <c r="X12" s="116"/>
      <c r="Y12" s="3"/>
      <c r="Z12" s="8"/>
      <c r="AA12" s="8"/>
      <c r="AB12" s="116"/>
      <c r="AC12" s="116"/>
      <c r="AD12" s="116"/>
      <c r="AE12" s="116"/>
      <c r="AF12" s="116"/>
      <c r="AG12" s="116"/>
      <c r="AH12" s="111"/>
      <c r="AI12" s="111"/>
      <c r="AJ12" s="111"/>
      <c r="AK12" s="111"/>
      <c r="AL12" s="116"/>
      <c r="AM12" s="116"/>
      <c r="AN12" s="3"/>
      <c r="AO12" s="8"/>
      <c r="AP12" s="5"/>
      <c r="AQ12" s="94"/>
    </row>
    <row r="13" spans="1:43" ht="8.25" customHeight="1">
      <c r="A13" s="9"/>
      <c r="B13" s="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"/>
      <c r="N13" s="1"/>
      <c r="O13" s="1"/>
      <c r="P13" s="1"/>
      <c r="Q13" s="1"/>
      <c r="R13" s="1"/>
      <c r="S13" s="5"/>
      <c r="T13" s="62"/>
      <c r="U13" s="62"/>
      <c r="V13" s="62"/>
      <c r="W13" s="10"/>
      <c r="X13" s="10"/>
      <c r="Y13" s="2"/>
      <c r="Z13" s="8"/>
      <c r="AA13" s="8"/>
      <c r="AB13" s="10"/>
      <c r="AC13" s="10"/>
      <c r="AD13" s="10"/>
      <c r="AE13" s="10"/>
      <c r="AF13" s="10"/>
      <c r="AG13" s="10"/>
      <c r="AH13" s="5"/>
      <c r="AI13" s="62"/>
      <c r="AJ13" s="62"/>
      <c r="AK13" s="62"/>
      <c r="AL13" s="10"/>
      <c r="AM13" s="10"/>
      <c r="AN13" s="2"/>
      <c r="AO13" s="8"/>
      <c r="AP13" s="5"/>
      <c r="AQ13" s="94"/>
    </row>
    <row r="14" spans="1:43" ht="8.25" customHeight="1">
      <c r="A14" s="9"/>
      <c r="B14" s="8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0"/>
      <c r="N14" s="123" t="s">
        <v>3</v>
      </c>
      <c r="O14" s="123"/>
      <c r="P14" s="123"/>
      <c r="Q14" s="123"/>
      <c r="R14" s="123"/>
      <c r="S14" s="117">
        <v>10</v>
      </c>
      <c r="T14" s="117"/>
      <c r="U14" s="117"/>
      <c r="V14" s="117"/>
      <c r="W14" s="116" t="s">
        <v>217</v>
      </c>
      <c r="X14" s="116"/>
      <c r="Y14" s="3"/>
      <c r="Z14" s="8"/>
      <c r="AA14" s="8"/>
      <c r="AB14" s="116" t="s">
        <v>4</v>
      </c>
      <c r="AC14" s="116"/>
      <c r="AD14" s="116"/>
      <c r="AE14" s="116"/>
      <c r="AF14" s="116"/>
      <c r="AG14" s="116"/>
      <c r="AH14" s="117">
        <v>5</v>
      </c>
      <c r="AI14" s="117"/>
      <c r="AJ14" s="117"/>
      <c r="AK14" s="117"/>
      <c r="AL14" s="116" t="s">
        <v>217</v>
      </c>
      <c r="AM14" s="116"/>
      <c r="AN14" s="3"/>
      <c r="AO14" s="8"/>
      <c r="AP14" s="5"/>
      <c r="AQ14" s="94"/>
    </row>
    <row r="15" spans="1:43" ht="8.25" customHeight="1">
      <c r="A15" s="9"/>
      <c r="B15" s="8"/>
      <c r="C15" s="97"/>
      <c r="D15" s="97"/>
      <c r="E15" s="98"/>
      <c r="F15" s="98"/>
      <c r="G15" s="98"/>
      <c r="H15" s="98"/>
      <c r="I15" s="98"/>
      <c r="J15" s="98"/>
      <c r="K15" s="99"/>
      <c r="L15" s="99"/>
      <c r="M15" s="10"/>
      <c r="N15" s="123"/>
      <c r="O15" s="123"/>
      <c r="P15" s="123"/>
      <c r="Q15" s="123"/>
      <c r="R15" s="123"/>
      <c r="S15" s="118"/>
      <c r="T15" s="118"/>
      <c r="U15" s="118"/>
      <c r="V15" s="118"/>
      <c r="W15" s="116"/>
      <c r="X15" s="116"/>
      <c r="Y15" s="3"/>
      <c r="Z15" s="8"/>
      <c r="AA15" s="8"/>
      <c r="AB15" s="116"/>
      <c r="AC15" s="116"/>
      <c r="AD15" s="116"/>
      <c r="AE15" s="116"/>
      <c r="AF15" s="116"/>
      <c r="AG15" s="116"/>
      <c r="AH15" s="118"/>
      <c r="AI15" s="118"/>
      <c r="AJ15" s="118"/>
      <c r="AK15" s="118"/>
      <c r="AL15" s="116"/>
      <c r="AM15" s="116"/>
      <c r="AN15" s="3"/>
      <c r="AO15" s="8"/>
      <c r="AP15" s="5"/>
      <c r="AQ15" s="94"/>
    </row>
    <row r="16" spans="1:43" ht="8.25" customHeight="1">
      <c r="A16" s="9"/>
      <c r="B16" s="8"/>
      <c r="C16" s="97"/>
      <c r="D16" s="97"/>
      <c r="E16" s="98"/>
      <c r="F16" s="98"/>
      <c r="G16" s="98"/>
      <c r="H16" s="98"/>
      <c r="I16" s="98"/>
      <c r="J16" s="98"/>
      <c r="K16" s="99"/>
      <c r="L16" s="99"/>
      <c r="M16" s="10"/>
      <c r="N16" s="2"/>
      <c r="O16" s="2"/>
      <c r="P16" s="2"/>
      <c r="Q16" s="2"/>
      <c r="R16" s="2"/>
      <c r="S16" s="5"/>
      <c r="T16" s="62"/>
      <c r="U16" s="62"/>
      <c r="V16" s="62"/>
      <c r="W16" s="2"/>
      <c r="X16" s="2"/>
      <c r="Y16" s="2"/>
      <c r="Z16" s="8"/>
      <c r="AA16" s="8"/>
      <c r="AB16" s="10"/>
      <c r="AC16" s="10"/>
      <c r="AD16" s="10"/>
      <c r="AE16" s="10"/>
      <c r="AF16" s="10"/>
      <c r="AG16" s="10"/>
      <c r="AH16" s="5"/>
      <c r="AI16" s="62"/>
      <c r="AJ16" s="62"/>
      <c r="AK16" s="62"/>
      <c r="AL16" s="2"/>
      <c r="AM16" s="2"/>
      <c r="AN16" s="2"/>
      <c r="AO16" s="8"/>
      <c r="AP16" s="5"/>
      <c r="AQ16" s="94"/>
    </row>
    <row r="17" spans="1:43" ht="8.25" customHeight="1">
      <c r="A17" s="9"/>
      <c r="B17" s="8"/>
      <c r="C17" s="88"/>
      <c r="D17" s="88"/>
      <c r="E17" s="100"/>
      <c r="F17" s="100"/>
      <c r="G17" s="100"/>
      <c r="H17" s="100"/>
      <c r="I17" s="100"/>
      <c r="J17" s="100"/>
      <c r="K17" s="99"/>
      <c r="L17" s="99"/>
      <c r="M17" s="10"/>
      <c r="N17" s="116" t="s">
        <v>5</v>
      </c>
      <c r="O17" s="116"/>
      <c r="P17" s="116"/>
      <c r="Q17" s="116"/>
      <c r="R17" s="116"/>
      <c r="S17" s="117">
        <v>10</v>
      </c>
      <c r="T17" s="117"/>
      <c r="U17" s="117"/>
      <c r="V17" s="117"/>
      <c r="W17" s="116" t="s">
        <v>217</v>
      </c>
      <c r="X17" s="116"/>
      <c r="Y17" s="3"/>
      <c r="Z17" s="8"/>
      <c r="AA17" s="8"/>
      <c r="AB17" s="116" t="s">
        <v>218</v>
      </c>
      <c r="AC17" s="116"/>
      <c r="AD17" s="116"/>
      <c r="AE17" s="116"/>
      <c r="AF17" s="116"/>
      <c r="AG17" s="116"/>
      <c r="AH17" s="117">
        <v>15</v>
      </c>
      <c r="AI17" s="117"/>
      <c r="AJ17" s="117"/>
      <c r="AK17" s="117"/>
      <c r="AL17" s="116" t="s">
        <v>217</v>
      </c>
      <c r="AM17" s="116"/>
      <c r="AN17" s="3"/>
      <c r="AO17" s="8"/>
      <c r="AP17" s="5"/>
      <c r="AQ17" s="94"/>
    </row>
    <row r="18" spans="1:43" ht="8.25" customHeight="1">
      <c r="A18" s="9"/>
      <c r="B18" s="8"/>
      <c r="C18" s="88"/>
      <c r="D18" s="88"/>
      <c r="E18" s="100"/>
      <c r="F18" s="100"/>
      <c r="G18" s="100"/>
      <c r="H18" s="100"/>
      <c r="I18" s="100"/>
      <c r="J18" s="100"/>
      <c r="K18" s="99"/>
      <c r="L18" s="99"/>
      <c r="M18" s="10"/>
      <c r="N18" s="116"/>
      <c r="O18" s="116"/>
      <c r="P18" s="116"/>
      <c r="Q18" s="116"/>
      <c r="R18" s="116"/>
      <c r="S18" s="118"/>
      <c r="T18" s="118"/>
      <c r="U18" s="118"/>
      <c r="V18" s="118"/>
      <c r="W18" s="116"/>
      <c r="X18" s="116"/>
      <c r="Y18" s="3"/>
      <c r="Z18" s="8"/>
      <c r="AA18" s="8"/>
      <c r="AB18" s="116"/>
      <c r="AC18" s="116"/>
      <c r="AD18" s="116"/>
      <c r="AE18" s="116"/>
      <c r="AF18" s="116"/>
      <c r="AG18" s="116"/>
      <c r="AH18" s="118"/>
      <c r="AI18" s="118"/>
      <c r="AJ18" s="118"/>
      <c r="AK18" s="118"/>
      <c r="AL18" s="116"/>
      <c r="AM18" s="116"/>
      <c r="AN18" s="3"/>
      <c r="AO18" s="8"/>
      <c r="AP18" s="5"/>
      <c r="AQ18" s="94"/>
    </row>
    <row r="19" spans="1:43" ht="8.25" customHeight="1">
      <c r="A19" s="9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"/>
      <c r="Q19" s="1"/>
      <c r="R19" s="1"/>
      <c r="S19" s="1"/>
      <c r="T19" s="1"/>
      <c r="U19" s="3"/>
      <c r="V19" s="3"/>
      <c r="W19" s="3"/>
      <c r="X19" s="3"/>
      <c r="Y19" s="3"/>
      <c r="Z19" s="3"/>
      <c r="AA19" s="2"/>
      <c r="AB19" s="2"/>
      <c r="AC19" s="119" t="s">
        <v>6</v>
      </c>
      <c r="AD19" s="119"/>
      <c r="AE19" s="119"/>
      <c r="AF19" s="119"/>
      <c r="AG19" s="119"/>
      <c r="AH19" s="119"/>
      <c r="AI19" s="119"/>
      <c r="AJ19" s="12"/>
      <c r="AK19" s="12"/>
      <c r="AL19" s="3"/>
      <c r="AM19" s="3"/>
      <c r="AN19" s="3"/>
      <c r="AO19" s="3"/>
      <c r="AP19" s="5"/>
      <c r="AQ19" s="94"/>
    </row>
    <row r="20" spans="1:43" ht="8.25" customHeight="1">
      <c r="A20" s="13"/>
      <c r="B20" s="14"/>
      <c r="C20" s="14"/>
      <c r="D20" s="1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63"/>
      <c r="AB20" s="63"/>
      <c r="AC20" s="120"/>
      <c r="AD20" s="120"/>
      <c r="AE20" s="120"/>
      <c r="AF20" s="120"/>
      <c r="AG20" s="120"/>
      <c r="AH20" s="120"/>
      <c r="AI20" s="120"/>
      <c r="AJ20" s="63"/>
      <c r="AK20" s="89"/>
      <c r="AL20" s="89"/>
      <c r="AM20" s="89"/>
      <c r="AN20" s="89"/>
      <c r="AO20" s="89"/>
      <c r="AP20" s="61"/>
      <c r="AQ20" s="101"/>
    </row>
    <row r="21" spans="1:47" ht="19.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N21" s="10"/>
      <c r="AO21" s="10"/>
      <c r="AP21" s="10"/>
      <c r="AQ21" s="10"/>
      <c r="AR21" s="10"/>
      <c r="AS21" s="10"/>
      <c r="AT21" s="10"/>
      <c r="AU21" s="10"/>
    </row>
    <row r="22" spans="1:47" ht="8.25" customHeight="1">
      <c r="A22" s="93"/>
      <c r="B22" s="7"/>
      <c r="C22" s="121" t="s">
        <v>219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7"/>
      <c r="AQ22" s="16"/>
      <c r="AR22" s="9"/>
      <c r="AS22" s="8"/>
      <c r="AT22" s="8"/>
      <c r="AU22" s="8"/>
    </row>
    <row r="23" spans="1:47" ht="8.25" customHeight="1">
      <c r="A23" s="9"/>
      <c r="B23" s="8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8"/>
      <c r="AQ23" s="15"/>
      <c r="AR23" s="9"/>
      <c r="AS23" s="8"/>
      <c r="AT23" s="8"/>
      <c r="AU23" s="8"/>
    </row>
    <row r="24" spans="1:47" ht="8.25" customHeight="1">
      <c r="A24" s="9"/>
      <c r="B24" s="8"/>
      <c r="C24" s="123" t="s">
        <v>220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 t="s">
        <v>1</v>
      </c>
      <c r="O24" s="123"/>
      <c r="P24" s="123"/>
      <c r="Q24" s="123"/>
      <c r="R24" s="123"/>
      <c r="S24" s="124">
        <v>10</v>
      </c>
      <c r="T24" s="124"/>
      <c r="U24" s="124"/>
      <c r="V24" s="124"/>
      <c r="W24" s="116" t="s">
        <v>221</v>
      </c>
      <c r="X24" s="116"/>
      <c r="Y24" s="3"/>
      <c r="Z24" s="8"/>
      <c r="AA24" s="8"/>
      <c r="AB24" s="116" t="s">
        <v>2</v>
      </c>
      <c r="AC24" s="116"/>
      <c r="AD24" s="116"/>
      <c r="AE24" s="116"/>
      <c r="AF24" s="116"/>
      <c r="AG24" s="116"/>
      <c r="AH24" s="124">
        <v>20</v>
      </c>
      <c r="AI24" s="124"/>
      <c r="AJ24" s="124"/>
      <c r="AK24" s="124"/>
      <c r="AL24" s="116" t="s">
        <v>221</v>
      </c>
      <c r="AM24" s="116"/>
      <c r="AN24" s="3"/>
      <c r="AO24" s="8"/>
      <c r="AP24" s="5"/>
      <c r="AQ24" s="94"/>
      <c r="AR24" s="95"/>
      <c r="AS24" s="5"/>
      <c r="AT24" s="5"/>
      <c r="AU24" s="5"/>
    </row>
    <row r="25" spans="1:43" ht="8.25" customHeight="1">
      <c r="A25" s="9"/>
      <c r="B25" s="8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11"/>
      <c r="T25" s="111"/>
      <c r="U25" s="111"/>
      <c r="V25" s="111"/>
      <c r="W25" s="116"/>
      <c r="X25" s="116"/>
      <c r="Y25" s="3"/>
      <c r="Z25" s="8"/>
      <c r="AA25" s="8"/>
      <c r="AB25" s="116"/>
      <c r="AC25" s="116"/>
      <c r="AD25" s="116"/>
      <c r="AE25" s="116"/>
      <c r="AF25" s="116"/>
      <c r="AG25" s="116"/>
      <c r="AH25" s="111"/>
      <c r="AI25" s="111"/>
      <c r="AJ25" s="111"/>
      <c r="AK25" s="111"/>
      <c r="AL25" s="116"/>
      <c r="AM25" s="116"/>
      <c r="AN25" s="3"/>
      <c r="AO25" s="8"/>
      <c r="AP25" s="5"/>
      <c r="AQ25" s="94"/>
    </row>
    <row r="26" spans="1:43" ht="8.25" customHeight="1">
      <c r="A26" s="9"/>
      <c r="B26" s="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10"/>
      <c r="N26" s="1"/>
      <c r="O26" s="1"/>
      <c r="P26" s="1"/>
      <c r="Q26" s="1"/>
      <c r="R26" s="1"/>
      <c r="S26" s="5"/>
      <c r="T26" s="62"/>
      <c r="U26" s="62"/>
      <c r="V26" s="62"/>
      <c r="W26" s="10"/>
      <c r="X26" s="10"/>
      <c r="Y26" s="2"/>
      <c r="Z26" s="8"/>
      <c r="AA26" s="8"/>
      <c r="AB26" s="10"/>
      <c r="AC26" s="10"/>
      <c r="AD26" s="10"/>
      <c r="AE26" s="10"/>
      <c r="AF26" s="10"/>
      <c r="AG26" s="10"/>
      <c r="AH26" s="5"/>
      <c r="AI26" s="62"/>
      <c r="AJ26" s="62"/>
      <c r="AK26" s="62"/>
      <c r="AL26" s="10"/>
      <c r="AM26" s="10"/>
      <c r="AN26" s="2"/>
      <c r="AO26" s="8"/>
      <c r="AP26" s="5"/>
      <c r="AQ26" s="94"/>
    </row>
    <row r="27" spans="1:43" ht="8.25" customHeight="1">
      <c r="A27" s="9"/>
      <c r="B27" s="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10"/>
      <c r="N27" s="123" t="s">
        <v>3</v>
      </c>
      <c r="O27" s="123"/>
      <c r="P27" s="123"/>
      <c r="Q27" s="123"/>
      <c r="R27" s="123"/>
      <c r="S27" s="117">
        <v>10</v>
      </c>
      <c r="T27" s="117"/>
      <c r="U27" s="117"/>
      <c r="V27" s="117"/>
      <c r="W27" s="116" t="s">
        <v>221</v>
      </c>
      <c r="X27" s="116"/>
      <c r="Y27" s="3"/>
      <c r="Z27" s="8"/>
      <c r="AA27" s="8"/>
      <c r="AB27" s="116" t="s">
        <v>4</v>
      </c>
      <c r="AC27" s="116"/>
      <c r="AD27" s="116"/>
      <c r="AE27" s="116"/>
      <c r="AF27" s="116"/>
      <c r="AG27" s="116"/>
      <c r="AH27" s="117">
        <v>5</v>
      </c>
      <c r="AI27" s="117"/>
      <c r="AJ27" s="117"/>
      <c r="AK27" s="117"/>
      <c r="AL27" s="116" t="s">
        <v>221</v>
      </c>
      <c r="AM27" s="116"/>
      <c r="AN27" s="3"/>
      <c r="AO27" s="8"/>
      <c r="AP27" s="5"/>
      <c r="AQ27" s="94"/>
    </row>
    <row r="28" spans="1:43" ht="8.25" customHeight="1">
      <c r="A28" s="9"/>
      <c r="B28" s="8"/>
      <c r="C28" s="97"/>
      <c r="D28" s="97"/>
      <c r="E28" s="98"/>
      <c r="F28" s="98"/>
      <c r="G28" s="98"/>
      <c r="H28" s="98"/>
      <c r="I28" s="98"/>
      <c r="J28" s="98"/>
      <c r="K28" s="99"/>
      <c r="L28" s="99"/>
      <c r="M28" s="10"/>
      <c r="N28" s="123"/>
      <c r="O28" s="123"/>
      <c r="P28" s="123"/>
      <c r="Q28" s="123"/>
      <c r="R28" s="123"/>
      <c r="S28" s="118"/>
      <c r="T28" s="118"/>
      <c r="U28" s="118"/>
      <c r="V28" s="118"/>
      <c r="W28" s="116"/>
      <c r="X28" s="116"/>
      <c r="Y28" s="3"/>
      <c r="Z28" s="8"/>
      <c r="AA28" s="8"/>
      <c r="AB28" s="116"/>
      <c r="AC28" s="116"/>
      <c r="AD28" s="116"/>
      <c r="AE28" s="116"/>
      <c r="AF28" s="116"/>
      <c r="AG28" s="116"/>
      <c r="AH28" s="118"/>
      <c r="AI28" s="118"/>
      <c r="AJ28" s="118"/>
      <c r="AK28" s="118"/>
      <c r="AL28" s="116"/>
      <c r="AM28" s="116"/>
      <c r="AN28" s="3"/>
      <c r="AO28" s="8"/>
      <c r="AP28" s="5"/>
      <c r="AQ28" s="94"/>
    </row>
    <row r="29" spans="1:43" ht="8.25" customHeight="1">
      <c r="A29" s="9"/>
      <c r="B29" s="8"/>
      <c r="C29" s="97"/>
      <c r="D29" s="97"/>
      <c r="E29" s="98"/>
      <c r="F29" s="98"/>
      <c r="G29" s="98"/>
      <c r="H29" s="98"/>
      <c r="I29" s="98"/>
      <c r="J29" s="98"/>
      <c r="K29" s="99"/>
      <c r="L29" s="99"/>
      <c r="M29" s="10"/>
      <c r="N29" s="2"/>
      <c r="O29" s="2"/>
      <c r="P29" s="2"/>
      <c r="Q29" s="2"/>
      <c r="R29" s="2"/>
      <c r="S29" s="5"/>
      <c r="T29" s="62"/>
      <c r="U29" s="62"/>
      <c r="V29" s="62"/>
      <c r="W29" s="2"/>
      <c r="X29" s="2"/>
      <c r="Y29" s="2"/>
      <c r="Z29" s="8"/>
      <c r="AA29" s="8"/>
      <c r="AB29" s="10"/>
      <c r="AC29" s="10"/>
      <c r="AD29" s="10"/>
      <c r="AE29" s="10"/>
      <c r="AF29" s="10"/>
      <c r="AG29" s="10"/>
      <c r="AH29" s="5"/>
      <c r="AI29" s="62"/>
      <c r="AJ29" s="62"/>
      <c r="AK29" s="62"/>
      <c r="AL29" s="2"/>
      <c r="AM29" s="2"/>
      <c r="AN29" s="2"/>
      <c r="AO29" s="8"/>
      <c r="AP29" s="5"/>
      <c r="AQ29" s="94"/>
    </row>
    <row r="30" spans="1:43" ht="8.25" customHeight="1">
      <c r="A30" s="9"/>
      <c r="B30" s="8"/>
      <c r="C30" s="88"/>
      <c r="D30" s="88"/>
      <c r="E30" s="100"/>
      <c r="F30" s="100"/>
      <c r="G30" s="100"/>
      <c r="H30" s="100"/>
      <c r="I30" s="100"/>
      <c r="J30" s="100"/>
      <c r="K30" s="99"/>
      <c r="L30" s="99"/>
      <c r="M30" s="10"/>
      <c r="N30" s="116" t="s">
        <v>5</v>
      </c>
      <c r="O30" s="116"/>
      <c r="P30" s="116"/>
      <c r="Q30" s="116"/>
      <c r="R30" s="116"/>
      <c r="S30" s="117">
        <v>40</v>
      </c>
      <c r="T30" s="117"/>
      <c r="U30" s="117"/>
      <c r="V30" s="117"/>
      <c r="W30" s="116" t="s">
        <v>221</v>
      </c>
      <c r="X30" s="116"/>
      <c r="Y30" s="3"/>
      <c r="Z30" s="8"/>
      <c r="AA30" s="8"/>
      <c r="AB30" s="116" t="s">
        <v>222</v>
      </c>
      <c r="AC30" s="116"/>
      <c r="AD30" s="116"/>
      <c r="AE30" s="116"/>
      <c r="AF30" s="116"/>
      <c r="AG30" s="116"/>
      <c r="AH30" s="117">
        <v>15</v>
      </c>
      <c r="AI30" s="117"/>
      <c r="AJ30" s="117"/>
      <c r="AK30" s="117"/>
      <c r="AL30" s="116" t="s">
        <v>221</v>
      </c>
      <c r="AM30" s="116"/>
      <c r="AN30" s="3"/>
      <c r="AO30" s="8"/>
      <c r="AP30" s="5"/>
      <c r="AQ30" s="94"/>
    </row>
    <row r="31" spans="1:43" ht="8.25" customHeight="1">
      <c r="A31" s="9"/>
      <c r="B31" s="8"/>
      <c r="C31" s="88"/>
      <c r="D31" s="88"/>
      <c r="E31" s="100"/>
      <c r="F31" s="100"/>
      <c r="G31" s="100"/>
      <c r="H31" s="100"/>
      <c r="I31" s="100"/>
      <c r="J31" s="100"/>
      <c r="K31" s="99"/>
      <c r="L31" s="99"/>
      <c r="M31" s="10"/>
      <c r="N31" s="116"/>
      <c r="O31" s="116"/>
      <c r="P31" s="116"/>
      <c r="Q31" s="116"/>
      <c r="R31" s="116"/>
      <c r="S31" s="118"/>
      <c r="T31" s="118"/>
      <c r="U31" s="118"/>
      <c r="V31" s="118"/>
      <c r="W31" s="116"/>
      <c r="X31" s="116"/>
      <c r="Y31" s="3"/>
      <c r="Z31" s="8"/>
      <c r="AA31" s="8"/>
      <c r="AB31" s="116"/>
      <c r="AC31" s="116"/>
      <c r="AD31" s="116"/>
      <c r="AE31" s="116"/>
      <c r="AF31" s="116"/>
      <c r="AG31" s="116"/>
      <c r="AH31" s="118"/>
      <c r="AI31" s="118"/>
      <c r="AJ31" s="118"/>
      <c r="AK31" s="118"/>
      <c r="AL31" s="116"/>
      <c r="AM31" s="116"/>
      <c r="AN31" s="3"/>
      <c r="AO31" s="8"/>
      <c r="AP31" s="5"/>
      <c r="AQ31" s="94"/>
    </row>
    <row r="32" spans="1:43" ht="8.25" customHeight="1">
      <c r="A32" s="9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"/>
      <c r="Q32" s="1"/>
      <c r="R32" s="1"/>
      <c r="S32" s="1"/>
      <c r="T32" s="1"/>
      <c r="U32" s="3"/>
      <c r="V32" s="3"/>
      <c r="W32" s="3"/>
      <c r="X32" s="3"/>
      <c r="Y32" s="3"/>
      <c r="Z32" s="3"/>
      <c r="AA32" s="2"/>
      <c r="AB32" s="2"/>
      <c r="AC32" s="119" t="s">
        <v>6</v>
      </c>
      <c r="AD32" s="119"/>
      <c r="AE32" s="119"/>
      <c r="AF32" s="119"/>
      <c r="AG32" s="119"/>
      <c r="AH32" s="119"/>
      <c r="AI32" s="119"/>
      <c r="AJ32" s="12"/>
      <c r="AK32" s="12"/>
      <c r="AL32" s="3"/>
      <c r="AM32" s="3"/>
      <c r="AN32" s="3"/>
      <c r="AO32" s="3"/>
      <c r="AP32" s="5"/>
      <c r="AQ32" s="94"/>
    </row>
    <row r="33" spans="1:43" ht="8.25" customHeight="1">
      <c r="A33" s="13"/>
      <c r="B33" s="14"/>
      <c r="C33" s="14"/>
      <c r="D33" s="1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63"/>
      <c r="AB33" s="63"/>
      <c r="AC33" s="120"/>
      <c r="AD33" s="120"/>
      <c r="AE33" s="120"/>
      <c r="AF33" s="120"/>
      <c r="AG33" s="120"/>
      <c r="AH33" s="120"/>
      <c r="AI33" s="120"/>
      <c r="AJ33" s="63"/>
      <c r="AK33" s="89"/>
      <c r="AL33" s="89"/>
      <c r="AM33" s="89"/>
      <c r="AN33" s="89"/>
      <c r="AO33" s="89"/>
      <c r="AP33" s="61"/>
      <c r="AQ33" s="101"/>
    </row>
    <row r="34" ht="19.5" customHeight="1"/>
    <row r="35" spans="1:47" ht="8.25" customHeight="1">
      <c r="A35" s="93"/>
      <c r="B35" s="7"/>
      <c r="C35" s="121" t="s">
        <v>223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7"/>
      <c r="AQ35" s="16"/>
      <c r="AR35" s="9"/>
      <c r="AS35" s="8"/>
      <c r="AT35" s="8"/>
      <c r="AU35" s="8"/>
    </row>
    <row r="36" spans="1:47" ht="8.25" customHeight="1">
      <c r="A36" s="9"/>
      <c r="B36" s="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8"/>
      <c r="AQ36" s="15"/>
      <c r="AR36" s="9"/>
      <c r="AS36" s="8"/>
      <c r="AT36" s="8"/>
      <c r="AU36" s="8"/>
    </row>
    <row r="37" spans="1:47" ht="8.25" customHeight="1">
      <c r="A37" s="9"/>
      <c r="B37" s="8"/>
      <c r="C37" s="123" t="s">
        <v>224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 t="s">
        <v>1</v>
      </c>
      <c r="O37" s="123"/>
      <c r="P37" s="123"/>
      <c r="Q37" s="123"/>
      <c r="R37" s="123"/>
      <c r="S37" s="124">
        <v>10</v>
      </c>
      <c r="T37" s="124"/>
      <c r="U37" s="124"/>
      <c r="V37" s="124"/>
      <c r="W37" s="116" t="s">
        <v>225</v>
      </c>
      <c r="X37" s="116"/>
      <c r="Y37" s="3"/>
      <c r="Z37" s="8"/>
      <c r="AA37" s="8"/>
      <c r="AB37" s="116" t="s">
        <v>2</v>
      </c>
      <c r="AC37" s="116"/>
      <c r="AD37" s="116"/>
      <c r="AE37" s="116"/>
      <c r="AF37" s="116"/>
      <c r="AG37" s="116"/>
      <c r="AH37" s="124">
        <v>20</v>
      </c>
      <c r="AI37" s="124"/>
      <c r="AJ37" s="124"/>
      <c r="AK37" s="124"/>
      <c r="AL37" s="116" t="s">
        <v>225</v>
      </c>
      <c r="AM37" s="116"/>
      <c r="AN37" s="3"/>
      <c r="AO37" s="8"/>
      <c r="AP37" s="5"/>
      <c r="AQ37" s="94"/>
      <c r="AR37" s="95"/>
      <c r="AS37" s="5"/>
      <c r="AT37" s="5"/>
      <c r="AU37" s="5"/>
    </row>
    <row r="38" spans="1:43" ht="8.25" customHeight="1">
      <c r="A38" s="9"/>
      <c r="B38" s="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11"/>
      <c r="T38" s="111"/>
      <c r="U38" s="111"/>
      <c r="V38" s="111"/>
      <c r="W38" s="116"/>
      <c r="X38" s="116"/>
      <c r="Y38" s="3"/>
      <c r="Z38" s="8"/>
      <c r="AA38" s="8"/>
      <c r="AB38" s="116"/>
      <c r="AC38" s="116"/>
      <c r="AD38" s="116"/>
      <c r="AE38" s="116"/>
      <c r="AF38" s="116"/>
      <c r="AG38" s="116"/>
      <c r="AH38" s="111"/>
      <c r="AI38" s="111"/>
      <c r="AJ38" s="111"/>
      <c r="AK38" s="111"/>
      <c r="AL38" s="116"/>
      <c r="AM38" s="116"/>
      <c r="AN38" s="3"/>
      <c r="AO38" s="8"/>
      <c r="AP38" s="5"/>
      <c r="AQ38" s="94"/>
    </row>
    <row r="39" spans="1:43" ht="8.25" customHeight="1">
      <c r="A39" s="9"/>
      <c r="B39" s="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0"/>
      <c r="N39" s="1"/>
      <c r="O39" s="1"/>
      <c r="P39" s="1"/>
      <c r="Q39" s="1"/>
      <c r="R39" s="1"/>
      <c r="S39" s="5"/>
      <c r="T39" s="62"/>
      <c r="U39" s="62"/>
      <c r="V39" s="62"/>
      <c r="W39" s="10"/>
      <c r="X39" s="10"/>
      <c r="Y39" s="2"/>
      <c r="Z39" s="8"/>
      <c r="AA39" s="8"/>
      <c r="AB39" s="10"/>
      <c r="AC39" s="10"/>
      <c r="AD39" s="10"/>
      <c r="AE39" s="10"/>
      <c r="AF39" s="10"/>
      <c r="AG39" s="10"/>
      <c r="AH39" s="5"/>
      <c r="AI39" s="62"/>
      <c r="AJ39" s="62"/>
      <c r="AK39" s="62"/>
      <c r="AL39" s="10"/>
      <c r="AM39" s="10"/>
      <c r="AN39" s="2"/>
      <c r="AO39" s="8"/>
      <c r="AP39" s="5"/>
      <c r="AQ39" s="94"/>
    </row>
    <row r="40" spans="1:43" ht="8.25" customHeight="1">
      <c r="A40" s="9"/>
      <c r="B40" s="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0"/>
      <c r="N40" s="123" t="s">
        <v>3</v>
      </c>
      <c r="O40" s="123"/>
      <c r="P40" s="123"/>
      <c r="Q40" s="123"/>
      <c r="R40" s="123"/>
      <c r="S40" s="117">
        <v>10</v>
      </c>
      <c r="T40" s="117"/>
      <c r="U40" s="117"/>
      <c r="V40" s="117"/>
      <c r="W40" s="116" t="s">
        <v>225</v>
      </c>
      <c r="X40" s="116"/>
      <c r="Y40" s="3"/>
      <c r="Z40" s="8"/>
      <c r="AA40" s="8"/>
      <c r="AB40" s="116" t="s">
        <v>4</v>
      </c>
      <c r="AC40" s="116"/>
      <c r="AD40" s="116"/>
      <c r="AE40" s="116"/>
      <c r="AF40" s="116"/>
      <c r="AG40" s="116"/>
      <c r="AH40" s="117">
        <v>5</v>
      </c>
      <c r="AI40" s="117"/>
      <c r="AJ40" s="117"/>
      <c r="AK40" s="117"/>
      <c r="AL40" s="116" t="s">
        <v>225</v>
      </c>
      <c r="AM40" s="116"/>
      <c r="AN40" s="3"/>
      <c r="AO40" s="8"/>
      <c r="AP40" s="5"/>
      <c r="AQ40" s="94"/>
    </row>
    <row r="41" spans="1:43" ht="8.25" customHeight="1">
      <c r="A41" s="9"/>
      <c r="B41" s="8"/>
      <c r="C41" s="97"/>
      <c r="D41" s="97"/>
      <c r="E41" s="98"/>
      <c r="F41" s="98"/>
      <c r="G41" s="98"/>
      <c r="H41" s="98"/>
      <c r="I41" s="98"/>
      <c r="J41" s="98"/>
      <c r="K41" s="99"/>
      <c r="L41" s="99"/>
      <c r="M41" s="10"/>
      <c r="N41" s="123"/>
      <c r="O41" s="123"/>
      <c r="P41" s="123"/>
      <c r="Q41" s="123"/>
      <c r="R41" s="123"/>
      <c r="S41" s="118"/>
      <c r="T41" s="118"/>
      <c r="U41" s="118"/>
      <c r="V41" s="118"/>
      <c r="W41" s="116"/>
      <c r="X41" s="116"/>
      <c r="Y41" s="3"/>
      <c r="Z41" s="8"/>
      <c r="AA41" s="8"/>
      <c r="AB41" s="116"/>
      <c r="AC41" s="116"/>
      <c r="AD41" s="116"/>
      <c r="AE41" s="116"/>
      <c r="AF41" s="116"/>
      <c r="AG41" s="116"/>
      <c r="AH41" s="118"/>
      <c r="AI41" s="118"/>
      <c r="AJ41" s="118"/>
      <c r="AK41" s="118"/>
      <c r="AL41" s="116"/>
      <c r="AM41" s="116"/>
      <c r="AN41" s="3"/>
      <c r="AO41" s="8"/>
      <c r="AP41" s="5"/>
      <c r="AQ41" s="94"/>
    </row>
    <row r="42" spans="1:43" ht="8.25" customHeight="1">
      <c r="A42" s="9"/>
      <c r="B42" s="8"/>
      <c r="C42" s="97"/>
      <c r="D42" s="97"/>
      <c r="E42" s="98"/>
      <c r="F42" s="98"/>
      <c r="G42" s="98"/>
      <c r="H42" s="98"/>
      <c r="I42" s="98"/>
      <c r="J42" s="98"/>
      <c r="K42" s="99"/>
      <c r="L42" s="99"/>
      <c r="M42" s="10"/>
      <c r="N42" s="2"/>
      <c r="O42" s="2"/>
      <c r="P42" s="2"/>
      <c r="Q42" s="2"/>
      <c r="R42" s="2"/>
      <c r="S42" s="5"/>
      <c r="T42" s="62"/>
      <c r="U42" s="62"/>
      <c r="V42" s="62"/>
      <c r="W42" s="2"/>
      <c r="X42" s="2"/>
      <c r="Y42" s="2"/>
      <c r="Z42" s="8"/>
      <c r="AA42" s="8"/>
      <c r="AB42" s="10"/>
      <c r="AC42" s="10"/>
      <c r="AD42" s="10"/>
      <c r="AE42" s="10"/>
      <c r="AF42" s="10"/>
      <c r="AG42" s="10"/>
      <c r="AH42" s="5"/>
      <c r="AI42" s="62"/>
      <c r="AJ42" s="62"/>
      <c r="AK42" s="62"/>
      <c r="AL42" s="2"/>
      <c r="AM42" s="2"/>
      <c r="AN42" s="2"/>
      <c r="AO42" s="8"/>
      <c r="AP42" s="5"/>
      <c r="AQ42" s="94"/>
    </row>
    <row r="43" spans="1:43" ht="8.25" customHeight="1">
      <c r="A43" s="9"/>
      <c r="B43" s="8"/>
      <c r="C43" s="88"/>
      <c r="D43" s="88"/>
      <c r="E43" s="100"/>
      <c r="F43" s="100"/>
      <c r="G43" s="100"/>
      <c r="H43" s="100"/>
      <c r="I43" s="100"/>
      <c r="J43" s="100"/>
      <c r="K43" s="99"/>
      <c r="L43" s="99"/>
      <c r="M43" s="10"/>
      <c r="N43" s="116" t="s">
        <v>5</v>
      </c>
      <c r="O43" s="116"/>
      <c r="P43" s="116"/>
      <c r="Q43" s="116"/>
      <c r="R43" s="116"/>
      <c r="S43" s="117">
        <v>15</v>
      </c>
      <c r="T43" s="117"/>
      <c r="U43" s="117"/>
      <c r="V43" s="117"/>
      <c r="W43" s="116" t="s">
        <v>225</v>
      </c>
      <c r="X43" s="116"/>
      <c r="Y43" s="3"/>
      <c r="Z43" s="8"/>
      <c r="AA43" s="8"/>
      <c r="AB43" s="116" t="s">
        <v>226</v>
      </c>
      <c r="AC43" s="116"/>
      <c r="AD43" s="116"/>
      <c r="AE43" s="116"/>
      <c r="AF43" s="116"/>
      <c r="AG43" s="116"/>
      <c r="AH43" s="117">
        <v>40</v>
      </c>
      <c r="AI43" s="117"/>
      <c r="AJ43" s="117"/>
      <c r="AK43" s="117"/>
      <c r="AL43" s="116" t="s">
        <v>225</v>
      </c>
      <c r="AM43" s="116"/>
      <c r="AN43" s="3"/>
      <c r="AO43" s="8"/>
      <c r="AP43" s="5"/>
      <c r="AQ43" s="94"/>
    </row>
    <row r="44" spans="1:43" ht="8.25" customHeight="1">
      <c r="A44" s="9"/>
      <c r="B44" s="8"/>
      <c r="C44" s="88"/>
      <c r="D44" s="88"/>
      <c r="E44" s="100"/>
      <c r="F44" s="100"/>
      <c r="G44" s="100"/>
      <c r="H44" s="100"/>
      <c r="I44" s="100"/>
      <c r="J44" s="100"/>
      <c r="K44" s="99"/>
      <c r="L44" s="99"/>
      <c r="M44" s="10"/>
      <c r="N44" s="116"/>
      <c r="O44" s="116"/>
      <c r="P44" s="116"/>
      <c r="Q44" s="116"/>
      <c r="R44" s="116"/>
      <c r="S44" s="118"/>
      <c r="T44" s="118"/>
      <c r="U44" s="118"/>
      <c r="V44" s="118"/>
      <c r="W44" s="116"/>
      <c r="X44" s="116"/>
      <c r="Y44" s="3"/>
      <c r="Z44" s="8"/>
      <c r="AA44" s="8"/>
      <c r="AB44" s="116"/>
      <c r="AC44" s="116"/>
      <c r="AD44" s="116"/>
      <c r="AE44" s="116"/>
      <c r="AF44" s="116"/>
      <c r="AG44" s="116"/>
      <c r="AH44" s="118"/>
      <c r="AI44" s="118"/>
      <c r="AJ44" s="118"/>
      <c r="AK44" s="118"/>
      <c r="AL44" s="116"/>
      <c r="AM44" s="116"/>
      <c r="AN44" s="3"/>
      <c r="AO44" s="8"/>
      <c r="AP44" s="5"/>
      <c r="AQ44" s="94"/>
    </row>
    <row r="45" spans="1:43" ht="8.25" customHeight="1">
      <c r="A45" s="9"/>
      <c r="B45" s="8"/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"/>
      <c r="Q45" s="1"/>
      <c r="R45" s="1"/>
      <c r="S45" s="1"/>
      <c r="T45" s="1"/>
      <c r="U45" s="3"/>
      <c r="V45" s="3"/>
      <c r="W45" s="3"/>
      <c r="X45" s="3"/>
      <c r="Y45" s="3"/>
      <c r="Z45" s="3"/>
      <c r="AA45" s="2"/>
      <c r="AB45" s="2"/>
      <c r="AC45" s="119" t="s">
        <v>6</v>
      </c>
      <c r="AD45" s="119"/>
      <c r="AE45" s="119"/>
      <c r="AF45" s="119"/>
      <c r="AG45" s="119"/>
      <c r="AH45" s="119"/>
      <c r="AI45" s="119"/>
      <c r="AJ45" s="12"/>
      <c r="AK45" s="12"/>
      <c r="AL45" s="3"/>
      <c r="AM45" s="3"/>
      <c r="AN45" s="3"/>
      <c r="AO45" s="3"/>
      <c r="AP45" s="5"/>
      <c r="AQ45" s="94"/>
    </row>
    <row r="46" spans="1:43" ht="8.25" customHeight="1">
      <c r="A46" s="13"/>
      <c r="B46" s="14"/>
      <c r="C46" s="14"/>
      <c r="D46" s="1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3"/>
      <c r="AB46" s="63"/>
      <c r="AC46" s="120"/>
      <c r="AD46" s="120"/>
      <c r="AE46" s="120"/>
      <c r="AF46" s="120"/>
      <c r="AG46" s="120"/>
      <c r="AH46" s="120"/>
      <c r="AI46" s="120"/>
      <c r="AJ46" s="63"/>
      <c r="AK46" s="89"/>
      <c r="AL46" s="89"/>
      <c r="AM46" s="89"/>
      <c r="AN46" s="89"/>
      <c r="AO46" s="89"/>
      <c r="AP46" s="61"/>
      <c r="AQ46" s="101"/>
    </row>
    <row r="47" ht="19.5" customHeight="1"/>
    <row r="48" spans="1:47" ht="8.25" customHeight="1">
      <c r="A48" s="93"/>
      <c r="B48" s="7"/>
      <c r="C48" s="121" t="s">
        <v>227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7"/>
      <c r="AQ48" s="16"/>
      <c r="AR48" s="9"/>
      <c r="AS48" s="8"/>
      <c r="AT48" s="8"/>
      <c r="AU48" s="8"/>
    </row>
    <row r="49" spans="1:47" ht="8.25" customHeight="1">
      <c r="A49" s="9"/>
      <c r="B49" s="8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8"/>
      <c r="AQ49" s="15"/>
      <c r="AR49" s="9"/>
      <c r="AS49" s="8"/>
      <c r="AT49" s="8"/>
      <c r="AU49" s="8"/>
    </row>
    <row r="50" spans="1:47" ht="8.25" customHeight="1">
      <c r="A50" s="9"/>
      <c r="B50" s="8"/>
      <c r="C50" s="123" t="s">
        <v>216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 t="s">
        <v>1</v>
      </c>
      <c r="O50" s="123"/>
      <c r="P50" s="123"/>
      <c r="Q50" s="123"/>
      <c r="R50" s="123"/>
      <c r="S50" s="124">
        <v>10</v>
      </c>
      <c r="T50" s="124"/>
      <c r="U50" s="124"/>
      <c r="V50" s="124"/>
      <c r="W50" s="116" t="s">
        <v>217</v>
      </c>
      <c r="X50" s="116"/>
      <c r="Y50" s="3"/>
      <c r="Z50" s="8"/>
      <c r="AA50" s="8"/>
      <c r="AB50" s="116" t="s">
        <v>2</v>
      </c>
      <c r="AC50" s="116"/>
      <c r="AD50" s="116"/>
      <c r="AE50" s="116"/>
      <c r="AF50" s="116"/>
      <c r="AG50" s="116"/>
      <c r="AH50" s="124">
        <v>35</v>
      </c>
      <c r="AI50" s="124"/>
      <c r="AJ50" s="124"/>
      <c r="AK50" s="124"/>
      <c r="AL50" s="116" t="s">
        <v>217</v>
      </c>
      <c r="AM50" s="116"/>
      <c r="AN50" s="3"/>
      <c r="AO50" s="8"/>
      <c r="AP50" s="5"/>
      <c r="AQ50" s="94"/>
      <c r="AR50" s="95"/>
      <c r="AS50" s="5"/>
      <c r="AT50" s="5"/>
      <c r="AU50" s="5"/>
    </row>
    <row r="51" spans="1:43" ht="8.25" customHeight="1">
      <c r="A51" s="9"/>
      <c r="B51" s="8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11"/>
      <c r="T51" s="111"/>
      <c r="U51" s="111"/>
      <c r="V51" s="111"/>
      <c r="W51" s="116"/>
      <c r="X51" s="116"/>
      <c r="Y51" s="3"/>
      <c r="Z51" s="8"/>
      <c r="AA51" s="8"/>
      <c r="AB51" s="116"/>
      <c r="AC51" s="116"/>
      <c r="AD51" s="116"/>
      <c r="AE51" s="116"/>
      <c r="AF51" s="116"/>
      <c r="AG51" s="116"/>
      <c r="AH51" s="111"/>
      <c r="AI51" s="111"/>
      <c r="AJ51" s="111"/>
      <c r="AK51" s="111"/>
      <c r="AL51" s="116"/>
      <c r="AM51" s="116"/>
      <c r="AN51" s="3"/>
      <c r="AO51" s="8"/>
      <c r="AP51" s="5"/>
      <c r="AQ51" s="94"/>
    </row>
    <row r="52" spans="1:43" ht="8.25" customHeight="1">
      <c r="A52" s="9"/>
      <c r="B52" s="8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10"/>
      <c r="N52" s="1"/>
      <c r="O52" s="1"/>
      <c r="P52" s="1"/>
      <c r="Q52" s="1"/>
      <c r="R52" s="1"/>
      <c r="S52" s="5"/>
      <c r="T52" s="62"/>
      <c r="U52" s="62"/>
      <c r="V52" s="62"/>
      <c r="W52" s="10"/>
      <c r="X52" s="10"/>
      <c r="Y52" s="2"/>
      <c r="Z52" s="8"/>
      <c r="AA52" s="8"/>
      <c r="AB52" s="10"/>
      <c r="AC52" s="10"/>
      <c r="AD52" s="10"/>
      <c r="AE52" s="10"/>
      <c r="AF52" s="10"/>
      <c r="AG52" s="10"/>
      <c r="AH52" s="5"/>
      <c r="AI52" s="62"/>
      <c r="AJ52" s="62"/>
      <c r="AK52" s="62"/>
      <c r="AL52" s="10"/>
      <c r="AM52" s="10"/>
      <c r="AN52" s="2"/>
      <c r="AO52" s="8"/>
      <c r="AP52" s="5"/>
      <c r="AQ52" s="94"/>
    </row>
    <row r="53" spans="1:43" ht="8.25" customHeight="1">
      <c r="A53" s="9"/>
      <c r="B53" s="8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0"/>
      <c r="N53" s="123" t="s">
        <v>3</v>
      </c>
      <c r="O53" s="123"/>
      <c r="P53" s="123"/>
      <c r="Q53" s="123"/>
      <c r="R53" s="123"/>
      <c r="S53" s="117">
        <v>30</v>
      </c>
      <c r="T53" s="117"/>
      <c r="U53" s="117"/>
      <c r="V53" s="117"/>
      <c r="W53" s="116" t="s">
        <v>217</v>
      </c>
      <c r="X53" s="116"/>
      <c r="Y53" s="3"/>
      <c r="Z53" s="8"/>
      <c r="AA53" s="8"/>
      <c r="AB53" s="116" t="s">
        <v>4</v>
      </c>
      <c r="AC53" s="116"/>
      <c r="AD53" s="116"/>
      <c r="AE53" s="116"/>
      <c r="AF53" s="116"/>
      <c r="AG53" s="116"/>
      <c r="AH53" s="117">
        <v>5</v>
      </c>
      <c r="AI53" s="117"/>
      <c r="AJ53" s="117"/>
      <c r="AK53" s="117"/>
      <c r="AL53" s="116" t="s">
        <v>217</v>
      </c>
      <c r="AM53" s="116"/>
      <c r="AN53" s="3"/>
      <c r="AO53" s="8"/>
      <c r="AP53" s="5"/>
      <c r="AQ53" s="94"/>
    </row>
    <row r="54" spans="1:43" ht="8.25" customHeight="1">
      <c r="A54" s="9"/>
      <c r="B54" s="8"/>
      <c r="C54" s="97"/>
      <c r="D54" s="97"/>
      <c r="E54" s="98"/>
      <c r="F54" s="98"/>
      <c r="G54" s="98"/>
      <c r="H54" s="98"/>
      <c r="I54" s="98"/>
      <c r="J54" s="98"/>
      <c r="K54" s="99"/>
      <c r="L54" s="99"/>
      <c r="M54" s="10"/>
      <c r="N54" s="123"/>
      <c r="O54" s="123"/>
      <c r="P54" s="123"/>
      <c r="Q54" s="123"/>
      <c r="R54" s="123"/>
      <c r="S54" s="118"/>
      <c r="T54" s="118"/>
      <c r="U54" s="118"/>
      <c r="V54" s="118"/>
      <c r="W54" s="116"/>
      <c r="X54" s="116"/>
      <c r="Y54" s="3"/>
      <c r="Z54" s="8"/>
      <c r="AA54" s="8"/>
      <c r="AB54" s="116"/>
      <c r="AC54" s="116"/>
      <c r="AD54" s="116"/>
      <c r="AE54" s="116"/>
      <c r="AF54" s="116"/>
      <c r="AG54" s="116"/>
      <c r="AH54" s="118"/>
      <c r="AI54" s="118"/>
      <c r="AJ54" s="118"/>
      <c r="AK54" s="118"/>
      <c r="AL54" s="116"/>
      <c r="AM54" s="116"/>
      <c r="AN54" s="3"/>
      <c r="AO54" s="8"/>
      <c r="AP54" s="5"/>
      <c r="AQ54" s="94"/>
    </row>
    <row r="55" spans="1:43" ht="8.25" customHeight="1">
      <c r="A55" s="9"/>
      <c r="B55" s="8"/>
      <c r="C55" s="97"/>
      <c r="D55" s="97"/>
      <c r="E55" s="98"/>
      <c r="F55" s="98"/>
      <c r="G55" s="98"/>
      <c r="H55" s="98"/>
      <c r="I55" s="98"/>
      <c r="J55" s="98"/>
      <c r="K55" s="99"/>
      <c r="L55" s="99"/>
      <c r="M55" s="10"/>
      <c r="N55" s="2"/>
      <c r="O55" s="2"/>
      <c r="P55" s="2"/>
      <c r="Q55" s="2"/>
      <c r="R55" s="2"/>
      <c r="S55" s="5"/>
      <c r="T55" s="62"/>
      <c r="U55" s="62"/>
      <c r="V55" s="62"/>
      <c r="W55" s="2"/>
      <c r="X55" s="2"/>
      <c r="Y55" s="2"/>
      <c r="Z55" s="8"/>
      <c r="AA55" s="8"/>
      <c r="AB55" s="10"/>
      <c r="AC55" s="10"/>
      <c r="AD55" s="10"/>
      <c r="AE55" s="10"/>
      <c r="AF55" s="10"/>
      <c r="AG55" s="10"/>
      <c r="AH55" s="5"/>
      <c r="AI55" s="62"/>
      <c r="AJ55" s="62"/>
      <c r="AK55" s="62"/>
      <c r="AL55" s="2"/>
      <c r="AM55" s="2"/>
      <c r="AN55" s="2"/>
      <c r="AO55" s="8"/>
      <c r="AP55" s="5"/>
      <c r="AQ55" s="94"/>
    </row>
    <row r="56" spans="1:43" ht="8.25" customHeight="1">
      <c r="A56" s="9"/>
      <c r="B56" s="8"/>
      <c r="C56" s="88"/>
      <c r="D56" s="88"/>
      <c r="E56" s="100"/>
      <c r="F56" s="100"/>
      <c r="G56" s="100"/>
      <c r="H56" s="100"/>
      <c r="I56" s="100"/>
      <c r="J56" s="100"/>
      <c r="K56" s="99"/>
      <c r="L56" s="99"/>
      <c r="M56" s="10"/>
      <c r="N56" s="116" t="s">
        <v>5</v>
      </c>
      <c r="O56" s="116"/>
      <c r="P56" s="116"/>
      <c r="Q56" s="116"/>
      <c r="R56" s="116"/>
      <c r="S56" s="117">
        <v>10</v>
      </c>
      <c r="T56" s="117"/>
      <c r="U56" s="117"/>
      <c r="V56" s="117"/>
      <c r="W56" s="116" t="s">
        <v>217</v>
      </c>
      <c r="X56" s="116"/>
      <c r="Y56" s="3"/>
      <c r="Z56" s="8"/>
      <c r="AA56" s="8"/>
      <c r="AB56" s="116" t="s">
        <v>218</v>
      </c>
      <c r="AC56" s="116"/>
      <c r="AD56" s="116"/>
      <c r="AE56" s="116"/>
      <c r="AF56" s="116"/>
      <c r="AG56" s="116"/>
      <c r="AH56" s="117">
        <v>10</v>
      </c>
      <c r="AI56" s="117"/>
      <c r="AJ56" s="117"/>
      <c r="AK56" s="117"/>
      <c r="AL56" s="116" t="s">
        <v>217</v>
      </c>
      <c r="AM56" s="116"/>
      <c r="AN56" s="3"/>
      <c r="AO56" s="8"/>
      <c r="AP56" s="5"/>
      <c r="AQ56" s="94"/>
    </row>
    <row r="57" spans="1:43" ht="8.25" customHeight="1">
      <c r="A57" s="9"/>
      <c r="B57" s="8"/>
      <c r="C57" s="88"/>
      <c r="D57" s="88"/>
      <c r="E57" s="100"/>
      <c r="F57" s="100"/>
      <c r="G57" s="100"/>
      <c r="H57" s="100"/>
      <c r="I57" s="100"/>
      <c r="J57" s="100"/>
      <c r="K57" s="99"/>
      <c r="L57" s="99"/>
      <c r="M57" s="10"/>
      <c r="N57" s="116"/>
      <c r="O57" s="116"/>
      <c r="P57" s="116"/>
      <c r="Q57" s="116"/>
      <c r="R57" s="116"/>
      <c r="S57" s="118"/>
      <c r="T57" s="118"/>
      <c r="U57" s="118"/>
      <c r="V57" s="118"/>
      <c r="W57" s="116"/>
      <c r="X57" s="116"/>
      <c r="Y57" s="3"/>
      <c r="Z57" s="8"/>
      <c r="AA57" s="8"/>
      <c r="AB57" s="116"/>
      <c r="AC57" s="116"/>
      <c r="AD57" s="116"/>
      <c r="AE57" s="116"/>
      <c r="AF57" s="116"/>
      <c r="AG57" s="116"/>
      <c r="AH57" s="118"/>
      <c r="AI57" s="118"/>
      <c r="AJ57" s="118"/>
      <c r="AK57" s="118"/>
      <c r="AL57" s="116"/>
      <c r="AM57" s="116"/>
      <c r="AN57" s="3"/>
      <c r="AO57" s="8"/>
      <c r="AP57" s="5"/>
      <c r="AQ57" s="94"/>
    </row>
    <row r="58" spans="1:43" ht="8.25" customHeight="1">
      <c r="A58" s="9"/>
      <c r="B58" s="8"/>
      <c r="C58" s="8"/>
      <c r="D58" s="8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"/>
      <c r="Q58" s="1"/>
      <c r="R58" s="1"/>
      <c r="S58" s="1"/>
      <c r="T58" s="1"/>
      <c r="U58" s="3"/>
      <c r="V58" s="3"/>
      <c r="W58" s="3"/>
      <c r="X58" s="3"/>
      <c r="Y58" s="3"/>
      <c r="Z58" s="3"/>
      <c r="AA58" s="2"/>
      <c r="AB58" s="2"/>
      <c r="AC58" s="119" t="s">
        <v>6</v>
      </c>
      <c r="AD58" s="119"/>
      <c r="AE58" s="119"/>
      <c r="AF58" s="119"/>
      <c r="AG58" s="119"/>
      <c r="AH58" s="119"/>
      <c r="AI58" s="119"/>
      <c r="AJ58" s="12"/>
      <c r="AK58" s="12"/>
      <c r="AL58" s="3"/>
      <c r="AM58" s="3"/>
      <c r="AN58" s="3"/>
      <c r="AO58" s="3"/>
      <c r="AP58" s="5"/>
      <c r="AQ58" s="94"/>
    </row>
    <row r="59" spans="1:43" ht="8.25" customHeight="1">
      <c r="A59" s="13"/>
      <c r="B59" s="14"/>
      <c r="C59" s="14"/>
      <c r="D59" s="1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63"/>
      <c r="AB59" s="63"/>
      <c r="AC59" s="120"/>
      <c r="AD59" s="120"/>
      <c r="AE59" s="120"/>
      <c r="AF59" s="120"/>
      <c r="AG59" s="120"/>
      <c r="AH59" s="120"/>
      <c r="AI59" s="120"/>
      <c r="AJ59" s="63"/>
      <c r="AK59" s="89"/>
      <c r="AL59" s="89"/>
      <c r="AM59" s="89"/>
      <c r="AN59" s="89"/>
      <c r="AO59" s="89"/>
      <c r="AP59" s="61"/>
      <c r="AQ59" s="101"/>
    </row>
    <row r="60" ht="19.5" customHeight="1"/>
    <row r="61" spans="1:47" ht="8.25" customHeight="1">
      <c r="A61" s="93"/>
      <c r="B61" s="7"/>
      <c r="C61" s="121" t="s">
        <v>228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7"/>
      <c r="AQ61" s="16"/>
      <c r="AR61" s="9"/>
      <c r="AS61" s="8"/>
      <c r="AT61" s="8"/>
      <c r="AU61" s="8"/>
    </row>
    <row r="62" spans="1:47" ht="8.25" customHeight="1">
      <c r="A62" s="9"/>
      <c r="B62" s="8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8"/>
      <c r="AQ62" s="15"/>
      <c r="AR62" s="9"/>
      <c r="AS62" s="8"/>
      <c r="AT62" s="8"/>
      <c r="AU62" s="8"/>
    </row>
    <row r="63" spans="1:47" ht="8.25" customHeight="1">
      <c r="A63" s="9"/>
      <c r="B63" s="8"/>
      <c r="C63" s="123" t="s">
        <v>216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 t="s">
        <v>1</v>
      </c>
      <c r="O63" s="123"/>
      <c r="P63" s="123"/>
      <c r="Q63" s="123"/>
      <c r="R63" s="123"/>
      <c r="S63" s="124">
        <v>10</v>
      </c>
      <c r="T63" s="124"/>
      <c r="U63" s="124"/>
      <c r="V63" s="124"/>
      <c r="W63" s="116" t="s">
        <v>217</v>
      </c>
      <c r="X63" s="116"/>
      <c r="Y63" s="3"/>
      <c r="Z63" s="8"/>
      <c r="AA63" s="8"/>
      <c r="AB63" s="116" t="s">
        <v>2</v>
      </c>
      <c r="AC63" s="116"/>
      <c r="AD63" s="116"/>
      <c r="AE63" s="116"/>
      <c r="AF63" s="116"/>
      <c r="AG63" s="116"/>
      <c r="AH63" s="124">
        <v>30</v>
      </c>
      <c r="AI63" s="124"/>
      <c r="AJ63" s="124"/>
      <c r="AK63" s="124"/>
      <c r="AL63" s="116" t="s">
        <v>217</v>
      </c>
      <c r="AM63" s="116"/>
      <c r="AN63" s="3"/>
      <c r="AO63" s="8"/>
      <c r="AP63" s="5"/>
      <c r="AQ63" s="94"/>
      <c r="AR63" s="95"/>
      <c r="AS63" s="5"/>
      <c r="AT63" s="5"/>
      <c r="AU63" s="5"/>
    </row>
    <row r="64" spans="1:43" ht="8.25" customHeight="1">
      <c r="A64" s="9"/>
      <c r="B64" s="8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11"/>
      <c r="T64" s="111"/>
      <c r="U64" s="111"/>
      <c r="V64" s="111"/>
      <c r="W64" s="116"/>
      <c r="X64" s="116"/>
      <c r="Y64" s="3"/>
      <c r="Z64" s="8"/>
      <c r="AA64" s="8"/>
      <c r="AB64" s="116"/>
      <c r="AC64" s="116"/>
      <c r="AD64" s="116"/>
      <c r="AE64" s="116"/>
      <c r="AF64" s="116"/>
      <c r="AG64" s="116"/>
      <c r="AH64" s="111"/>
      <c r="AI64" s="111"/>
      <c r="AJ64" s="111"/>
      <c r="AK64" s="111"/>
      <c r="AL64" s="116"/>
      <c r="AM64" s="116"/>
      <c r="AN64" s="3"/>
      <c r="AO64" s="8"/>
      <c r="AP64" s="5"/>
      <c r="AQ64" s="94"/>
    </row>
    <row r="65" spans="1:43" ht="8.25" customHeight="1">
      <c r="A65" s="9"/>
      <c r="B65" s="8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10"/>
      <c r="N65" s="1"/>
      <c r="O65" s="1"/>
      <c r="P65" s="1"/>
      <c r="Q65" s="1"/>
      <c r="R65" s="1"/>
      <c r="S65" s="5"/>
      <c r="T65" s="62"/>
      <c r="U65" s="62"/>
      <c r="V65" s="62"/>
      <c r="W65" s="10"/>
      <c r="X65" s="10"/>
      <c r="Y65" s="2"/>
      <c r="Z65" s="8"/>
      <c r="AA65" s="8"/>
      <c r="AB65" s="10"/>
      <c r="AC65" s="10"/>
      <c r="AD65" s="10"/>
      <c r="AE65" s="10"/>
      <c r="AF65" s="10"/>
      <c r="AG65" s="10"/>
      <c r="AH65" s="5"/>
      <c r="AI65" s="62"/>
      <c r="AJ65" s="62"/>
      <c r="AK65" s="62"/>
      <c r="AL65" s="10"/>
      <c r="AM65" s="10"/>
      <c r="AN65" s="2"/>
      <c r="AO65" s="8"/>
      <c r="AP65" s="5"/>
      <c r="AQ65" s="94"/>
    </row>
    <row r="66" spans="1:43" ht="8.25" customHeight="1">
      <c r="A66" s="9"/>
      <c r="B66" s="8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10"/>
      <c r="N66" s="123" t="s">
        <v>3</v>
      </c>
      <c r="O66" s="123"/>
      <c r="P66" s="123"/>
      <c r="Q66" s="123"/>
      <c r="R66" s="123"/>
      <c r="S66" s="117">
        <v>5</v>
      </c>
      <c r="T66" s="117"/>
      <c r="U66" s="117"/>
      <c r="V66" s="117"/>
      <c r="W66" s="116" t="s">
        <v>217</v>
      </c>
      <c r="X66" s="116"/>
      <c r="Y66" s="3"/>
      <c r="Z66" s="8"/>
      <c r="AA66" s="8"/>
      <c r="AB66" s="116" t="s">
        <v>4</v>
      </c>
      <c r="AC66" s="116"/>
      <c r="AD66" s="116"/>
      <c r="AE66" s="116"/>
      <c r="AF66" s="116"/>
      <c r="AG66" s="116"/>
      <c r="AH66" s="117">
        <v>5</v>
      </c>
      <c r="AI66" s="117"/>
      <c r="AJ66" s="117"/>
      <c r="AK66" s="117"/>
      <c r="AL66" s="116" t="s">
        <v>217</v>
      </c>
      <c r="AM66" s="116"/>
      <c r="AN66" s="3"/>
      <c r="AO66" s="8"/>
      <c r="AP66" s="5"/>
      <c r="AQ66" s="94"/>
    </row>
    <row r="67" spans="1:43" ht="8.25" customHeight="1">
      <c r="A67" s="9"/>
      <c r="B67" s="8"/>
      <c r="C67" s="97"/>
      <c r="D67" s="97"/>
      <c r="E67" s="98"/>
      <c r="F67" s="98"/>
      <c r="G67" s="98"/>
      <c r="H67" s="98"/>
      <c r="I67" s="98"/>
      <c r="J67" s="98"/>
      <c r="K67" s="99"/>
      <c r="L67" s="99"/>
      <c r="M67" s="10"/>
      <c r="N67" s="123"/>
      <c r="O67" s="123"/>
      <c r="P67" s="123"/>
      <c r="Q67" s="123"/>
      <c r="R67" s="123"/>
      <c r="S67" s="118"/>
      <c r="T67" s="118"/>
      <c r="U67" s="118"/>
      <c r="V67" s="118"/>
      <c r="W67" s="116"/>
      <c r="X67" s="116"/>
      <c r="Y67" s="3"/>
      <c r="Z67" s="8"/>
      <c r="AA67" s="8"/>
      <c r="AB67" s="116"/>
      <c r="AC67" s="116"/>
      <c r="AD67" s="116"/>
      <c r="AE67" s="116"/>
      <c r="AF67" s="116"/>
      <c r="AG67" s="116"/>
      <c r="AH67" s="118"/>
      <c r="AI67" s="118"/>
      <c r="AJ67" s="118"/>
      <c r="AK67" s="118"/>
      <c r="AL67" s="116"/>
      <c r="AM67" s="116"/>
      <c r="AN67" s="3"/>
      <c r="AO67" s="8"/>
      <c r="AP67" s="5"/>
      <c r="AQ67" s="94"/>
    </row>
    <row r="68" spans="1:43" ht="8.25" customHeight="1">
      <c r="A68" s="9"/>
      <c r="B68" s="8"/>
      <c r="C68" s="97"/>
      <c r="D68" s="97"/>
      <c r="E68" s="98"/>
      <c r="F68" s="98"/>
      <c r="G68" s="98"/>
      <c r="H68" s="98"/>
      <c r="I68" s="98"/>
      <c r="J68" s="98"/>
      <c r="K68" s="99"/>
      <c r="L68" s="99"/>
      <c r="M68" s="10"/>
      <c r="N68" s="2"/>
      <c r="O68" s="2"/>
      <c r="P68" s="2"/>
      <c r="Q68" s="2"/>
      <c r="R68" s="2"/>
      <c r="S68" s="5"/>
      <c r="T68" s="62"/>
      <c r="U68" s="62"/>
      <c r="V68" s="62"/>
      <c r="W68" s="2"/>
      <c r="X68" s="2"/>
      <c r="Y68" s="2"/>
      <c r="Z68" s="8"/>
      <c r="AA68" s="8"/>
      <c r="AB68" s="10"/>
      <c r="AC68" s="10"/>
      <c r="AD68" s="10"/>
      <c r="AE68" s="10"/>
      <c r="AF68" s="10"/>
      <c r="AG68" s="10"/>
      <c r="AH68" s="5"/>
      <c r="AI68" s="62"/>
      <c r="AJ68" s="62"/>
      <c r="AK68" s="62"/>
      <c r="AL68" s="2"/>
      <c r="AM68" s="2"/>
      <c r="AN68" s="2"/>
      <c r="AO68" s="8"/>
      <c r="AP68" s="5"/>
      <c r="AQ68" s="94"/>
    </row>
    <row r="69" spans="1:43" ht="8.25" customHeight="1">
      <c r="A69" s="9"/>
      <c r="B69" s="8"/>
      <c r="C69" s="88"/>
      <c r="D69" s="88"/>
      <c r="E69" s="100"/>
      <c r="F69" s="100"/>
      <c r="G69" s="100"/>
      <c r="H69" s="100"/>
      <c r="I69" s="100"/>
      <c r="J69" s="100"/>
      <c r="K69" s="99"/>
      <c r="L69" s="99"/>
      <c r="M69" s="10"/>
      <c r="N69" s="116" t="s">
        <v>5</v>
      </c>
      <c r="O69" s="116"/>
      <c r="P69" s="116"/>
      <c r="Q69" s="116"/>
      <c r="R69" s="116"/>
      <c r="S69" s="117">
        <v>30</v>
      </c>
      <c r="T69" s="117"/>
      <c r="U69" s="117"/>
      <c r="V69" s="117"/>
      <c r="W69" s="116" t="s">
        <v>217</v>
      </c>
      <c r="X69" s="116"/>
      <c r="Y69" s="3"/>
      <c r="Z69" s="8"/>
      <c r="AA69" s="8"/>
      <c r="AB69" s="116" t="s">
        <v>218</v>
      </c>
      <c r="AC69" s="116"/>
      <c r="AD69" s="116"/>
      <c r="AE69" s="116"/>
      <c r="AF69" s="116"/>
      <c r="AG69" s="116"/>
      <c r="AH69" s="117">
        <v>20</v>
      </c>
      <c r="AI69" s="117"/>
      <c r="AJ69" s="117"/>
      <c r="AK69" s="117"/>
      <c r="AL69" s="116" t="s">
        <v>217</v>
      </c>
      <c r="AM69" s="116"/>
      <c r="AN69" s="3"/>
      <c r="AO69" s="8"/>
      <c r="AP69" s="5"/>
      <c r="AQ69" s="94"/>
    </row>
    <row r="70" spans="1:43" ht="8.25" customHeight="1">
      <c r="A70" s="9"/>
      <c r="B70" s="8"/>
      <c r="C70" s="88"/>
      <c r="D70" s="88"/>
      <c r="E70" s="100"/>
      <c r="F70" s="100"/>
      <c r="G70" s="100"/>
      <c r="H70" s="100"/>
      <c r="I70" s="100"/>
      <c r="J70" s="100"/>
      <c r="K70" s="99"/>
      <c r="L70" s="99"/>
      <c r="M70" s="10"/>
      <c r="N70" s="116"/>
      <c r="O70" s="116"/>
      <c r="P70" s="116"/>
      <c r="Q70" s="116"/>
      <c r="R70" s="116"/>
      <c r="S70" s="118"/>
      <c r="T70" s="118"/>
      <c r="U70" s="118"/>
      <c r="V70" s="118"/>
      <c r="W70" s="116"/>
      <c r="X70" s="116"/>
      <c r="Y70" s="3"/>
      <c r="Z70" s="8"/>
      <c r="AA70" s="8"/>
      <c r="AB70" s="116"/>
      <c r="AC70" s="116"/>
      <c r="AD70" s="116"/>
      <c r="AE70" s="116"/>
      <c r="AF70" s="116"/>
      <c r="AG70" s="116"/>
      <c r="AH70" s="118"/>
      <c r="AI70" s="118"/>
      <c r="AJ70" s="118"/>
      <c r="AK70" s="118"/>
      <c r="AL70" s="116"/>
      <c r="AM70" s="116"/>
      <c r="AN70" s="3"/>
      <c r="AO70" s="8"/>
      <c r="AP70" s="5"/>
      <c r="AQ70" s="94"/>
    </row>
    <row r="71" spans="1:43" ht="8.25" customHeight="1">
      <c r="A71" s="9"/>
      <c r="B71" s="8"/>
      <c r="C71" s="8"/>
      <c r="D71" s="8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"/>
      <c r="Q71" s="1"/>
      <c r="R71" s="1"/>
      <c r="S71" s="1"/>
      <c r="T71" s="1"/>
      <c r="U71" s="3"/>
      <c r="V71" s="3"/>
      <c r="W71" s="3"/>
      <c r="X71" s="3"/>
      <c r="Y71" s="3"/>
      <c r="Z71" s="3"/>
      <c r="AA71" s="2"/>
      <c r="AB71" s="2"/>
      <c r="AC71" s="119" t="s">
        <v>6</v>
      </c>
      <c r="AD71" s="119"/>
      <c r="AE71" s="119"/>
      <c r="AF71" s="119"/>
      <c r="AG71" s="119"/>
      <c r="AH71" s="119"/>
      <c r="AI71" s="119"/>
      <c r="AJ71" s="12"/>
      <c r="AK71" s="12"/>
      <c r="AL71" s="3"/>
      <c r="AM71" s="3"/>
      <c r="AN71" s="3"/>
      <c r="AO71" s="3"/>
      <c r="AP71" s="5"/>
      <c r="AQ71" s="94"/>
    </row>
    <row r="72" spans="1:43" ht="8.25" customHeight="1">
      <c r="A72" s="13"/>
      <c r="B72" s="14"/>
      <c r="C72" s="14"/>
      <c r="D72" s="1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63"/>
      <c r="AB72" s="63"/>
      <c r="AC72" s="120"/>
      <c r="AD72" s="120"/>
      <c r="AE72" s="120"/>
      <c r="AF72" s="120"/>
      <c r="AG72" s="120"/>
      <c r="AH72" s="120"/>
      <c r="AI72" s="120"/>
      <c r="AJ72" s="63"/>
      <c r="AK72" s="89"/>
      <c r="AL72" s="89"/>
      <c r="AM72" s="89"/>
      <c r="AN72" s="89"/>
      <c r="AO72" s="89"/>
      <c r="AP72" s="61"/>
      <c r="AQ72" s="101"/>
    </row>
  </sheetData>
  <mergeCells count="109">
    <mergeCell ref="N24:R25"/>
    <mergeCell ref="A1:AU1"/>
    <mergeCell ref="AB24:AG25"/>
    <mergeCell ref="AH24:AK25"/>
    <mergeCell ref="AL24:AM25"/>
    <mergeCell ref="S11:V12"/>
    <mergeCell ref="W11:X12"/>
    <mergeCell ref="S24:V25"/>
    <mergeCell ref="W24:X25"/>
    <mergeCell ref="A6:AU7"/>
    <mergeCell ref="AB11:AG12"/>
    <mergeCell ref="AH11:AK12"/>
    <mergeCell ref="AL11:AM12"/>
    <mergeCell ref="C11:M12"/>
    <mergeCell ref="N11:R12"/>
    <mergeCell ref="AH14:AK15"/>
    <mergeCell ref="AL14:AM15"/>
    <mergeCell ref="N14:R15"/>
    <mergeCell ref="S14:V15"/>
    <mergeCell ref="W14:X15"/>
    <mergeCell ref="S17:V18"/>
    <mergeCell ref="W17:X18"/>
    <mergeCell ref="N17:R18"/>
    <mergeCell ref="AB14:AG15"/>
    <mergeCell ref="AC45:AI46"/>
    <mergeCell ref="N40:R41"/>
    <mergeCell ref="S40:V41"/>
    <mergeCell ref="W40:X41"/>
    <mergeCell ref="AB40:AG41"/>
    <mergeCell ref="AH40:AK41"/>
    <mergeCell ref="C48:AO49"/>
    <mergeCell ref="C50:M51"/>
    <mergeCell ref="N50:R51"/>
    <mergeCell ref="S50:V51"/>
    <mergeCell ref="W50:X51"/>
    <mergeCell ref="AB50:AG51"/>
    <mergeCell ref="AH50:AK51"/>
    <mergeCell ref="AL50:AM51"/>
    <mergeCell ref="AB53:AG54"/>
    <mergeCell ref="AH53:AK54"/>
    <mergeCell ref="AL53:AM54"/>
    <mergeCell ref="N53:R54"/>
    <mergeCell ref="S53:V54"/>
    <mergeCell ref="W53:X54"/>
    <mergeCell ref="C61:AO62"/>
    <mergeCell ref="AC58:AI59"/>
    <mergeCell ref="AB56:AG57"/>
    <mergeCell ref="AH56:AK57"/>
    <mergeCell ref="AL56:AM57"/>
    <mergeCell ref="N56:R57"/>
    <mergeCell ref="S56:V57"/>
    <mergeCell ref="W56:X57"/>
    <mergeCell ref="AB63:AG64"/>
    <mergeCell ref="AH63:AK64"/>
    <mergeCell ref="AL63:AM64"/>
    <mergeCell ref="C63:M64"/>
    <mergeCell ref="N63:R64"/>
    <mergeCell ref="S63:V64"/>
    <mergeCell ref="W63:X64"/>
    <mergeCell ref="AL66:AM67"/>
    <mergeCell ref="N66:R67"/>
    <mergeCell ref="S66:V67"/>
    <mergeCell ref="W66:X67"/>
    <mergeCell ref="A2:AU2"/>
    <mergeCell ref="AC71:AI72"/>
    <mergeCell ref="AB69:AG70"/>
    <mergeCell ref="AH69:AK70"/>
    <mergeCell ref="AL69:AM70"/>
    <mergeCell ref="N69:R70"/>
    <mergeCell ref="S69:V70"/>
    <mergeCell ref="W69:X70"/>
    <mergeCell ref="AB66:AG67"/>
    <mergeCell ref="AH66:AK67"/>
    <mergeCell ref="W27:X28"/>
    <mergeCell ref="AB27:AG28"/>
    <mergeCell ref="A4:AB5"/>
    <mergeCell ref="AC19:AI20"/>
    <mergeCell ref="C9:AO10"/>
    <mergeCell ref="C22:AO23"/>
    <mergeCell ref="C24:M25"/>
    <mergeCell ref="AB17:AG18"/>
    <mergeCell ref="AH17:AK18"/>
    <mergeCell ref="AL17:AM18"/>
    <mergeCell ref="AH27:AK28"/>
    <mergeCell ref="AL27:AM28"/>
    <mergeCell ref="N30:R31"/>
    <mergeCell ref="S30:V31"/>
    <mergeCell ref="W30:X31"/>
    <mergeCell ref="AB30:AG31"/>
    <mergeCell ref="AH30:AK31"/>
    <mergeCell ref="AL30:AM31"/>
    <mergeCell ref="N27:R28"/>
    <mergeCell ref="S27:V28"/>
    <mergeCell ref="AC32:AI33"/>
    <mergeCell ref="C35:AO36"/>
    <mergeCell ref="C37:M38"/>
    <mergeCell ref="N37:R38"/>
    <mergeCell ref="S37:V38"/>
    <mergeCell ref="W37:X38"/>
    <mergeCell ref="AB37:AG38"/>
    <mergeCell ref="AH37:AK38"/>
    <mergeCell ref="AL37:AM38"/>
    <mergeCell ref="AL40:AM41"/>
    <mergeCell ref="N43:R44"/>
    <mergeCell ref="S43:V44"/>
    <mergeCell ref="W43:X44"/>
    <mergeCell ref="AB43:AG44"/>
    <mergeCell ref="AH43:AK44"/>
    <mergeCell ref="AL43:AM44"/>
  </mergeCells>
  <printOptions horizontalCentered="1"/>
  <pageMargins left="0.52" right="0.3937007874015748" top="0.74" bottom="0.5905511811023623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68"/>
  <sheetViews>
    <sheetView tabSelected="1" view="pageBreakPreview" zoomScale="75" zoomScaleSheetLayoutView="75" workbookViewId="0" topLeftCell="A16">
      <selection activeCell="S13" sqref="S13"/>
    </sheetView>
  </sheetViews>
  <sheetFormatPr defaultColWidth="9.00390625" defaultRowHeight="15" customHeight="1"/>
  <cols>
    <col min="1" max="8" width="10.625" style="19" customWidth="1"/>
    <col min="9" max="9" width="10.625" style="36" customWidth="1"/>
    <col min="10" max="14" width="10.625" style="19" customWidth="1"/>
    <col min="15" max="15" width="13.50390625" style="19" customWidth="1"/>
    <col min="16" max="18" width="10.625" style="19" customWidth="1"/>
    <col min="19" max="19" width="9.00390625" style="19" customWidth="1"/>
    <col min="20" max="20" width="10.00390625" style="19" bestFit="1" customWidth="1"/>
    <col min="21" max="22" width="9.375" style="19" customWidth="1"/>
    <col min="23" max="23" width="9.50390625" style="19" customWidth="1"/>
    <col min="24" max="16384" width="9.00390625" style="19" customWidth="1"/>
  </cols>
  <sheetData>
    <row r="1" spans="1:22" ht="15" customHeight="1">
      <c r="A1" s="18" t="s">
        <v>7</v>
      </c>
      <c r="B1" s="35" t="s">
        <v>8</v>
      </c>
      <c r="C1" s="35"/>
      <c r="D1" s="35"/>
      <c r="E1" s="35"/>
      <c r="F1" s="35"/>
      <c r="G1" s="36"/>
      <c r="H1" s="18" t="s">
        <v>68</v>
      </c>
      <c r="I1" s="35" t="s">
        <v>10</v>
      </c>
      <c r="J1" s="35"/>
      <c r="K1" s="35"/>
      <c r="L1" s="35"/>
      <c r="M1" s="35"/>
      <c r="N1" s="35"/>
      <c r="O1" s="18" t="s">
        <v>93</v>
      </c>
      <c r="P1" s="35" t="s">
        <v>11</v>
      </c>
      <c r="Q1" s="35"/>
      <c r="R1" s="36"/>
      <c r="S1" s="36"/>
      <c r="T1" s="115" t="s">
        <v>94</v>
      </c>
      <c r="U1" s="115"/>
      <c r="V1" s="115"/>
    </row>
    <row r="2" spans="1:23" ht="15" customHeight="1">
      <c r="A2" s="35"/>
      <c r="B2" s="35" t="s">
        <v>12</v>
      </c>
      <c r="C2" s="35"/>
      <c r="D2" s="35"/>
      <c r="E2" s="35"/>
      <c r="F2" s="35"/>
      <c r="G2" s="36"/>
      <c r="H2" s="35"/>
      <c r="I2" s="35" t="s">
        <v>38</v>
      </c>
      <c r="J2" s="35"/>
      <c r="K2" s="35"/>
      <c r="L2" s="35"/>
      <c r="M2" s="35"/>
      <c r="N2" s="35"/>
      <c r="O2" s="37"/>
      <c r="P2" s="35" t="s">
        <v>13</v>
      </c>
      <c r="Q2" s="35"/>
      <c r="R2" s="36"/>
      <c r="S2" s="36"/>
      <c r="T2" s="36"/>
      <c r="U2" s="35" t="s">
        <v>14</v>
      </c>
      <c r="V2" s="35"/>
      <c r="W2" s="36"/>
    </row>
    <row r="3" spans="1:23" ht="15" customHeight="1">
      <c r="A3" s="35"/>
      <c r="B3" s="35" t="s">
        <v>15</v>
      </c>
      <c r="C3" s="35"/>
      <c r="D3" s="35"/>
      <c r="E3" s="35"/>
      <c r="F3" s="35"/>
      <c r="G3" s="36"/>
      <c r="H3" s="35"/>
      <c r="I3" s="35" t="s">
        <v>41</v>
      </c>
      <c r="J3" s="35"/>
      <c r="K3" s="35"/>
      <c r="L3" s="35"/>
      <c r="M3" s="35"/>
      <c r="N3" s="17"/>
      <c r="O3" s="35"/>
      <c r="P3" s="35" t="s">
        <v>16</v>
      </c>
      <c r="Q3" s="35"/>
      <c r="R3" s="36"/>
      <c r="S3" s="36"/>
      <c r="T3" s="36"/>
      <c r="U3" s="35" t="s">
        <v>17</v>
      </c>
      <c r="V3" s="35"/>
      <c r="W3" s="36"/>
    </row>
    <row r="4" spans="1:23" ht="15" customHeight="1">
      <c r="A4" s="35"/>
      <c r="B4" s="35"/>
      <c r="C4" s="35"/>
      <c r="D4" s="35"/>
      <c r="E4" s="35"/>
      <c r="F4" s="35"/>
      <c r="G4" s="36"/>
      <c r="H4" s="35"/>
      <c r="I4" s="35" t="s">
        <v>44</v>
      </c>
      <c r="J4" s="35"/>
      <c r="K4" s="35"/>
      <c r="L4" s="35"/>
      <c r="M4" s="35"/>
      <c r="N4" s="17"/>
      <c r="O4" s="35"/>
      <c r="P4" s="35"/>
      <c r="Q4" s="35"/>
      <c r="R4" s="36"/>
      <c r="S4" s="36"/>
      <c r="T4" s="36"/>
      <c r="U4" s="35"/>
      <c r="V4" s="35"/>
      <c r="W4" s="36"/>
    </row>
    <row r="5" spans="1:23" s="21" customFormat="1" ht="15" customHeight="1">
      <c r="A5" s="35" t="s">
        <v>18</v>
      </c>
      <c r="B5" s="35"/>
      <c r="C5" s="35"/>
      <c r="D5" s="35"/>
      <c r="E5" s="35"/>
      <c r="F5" s="35"/>
      <c r="G5" s="50"/>
      <c r="H5" s="35" t="s">
        <v>46</v>
      </c>
      <c r="I5" s="35"/>
      <c r="J5" s="35"/>
      <c r="K5" s="35"/>
      <c r="L5" s="35"/>
      <c r="M5" s="35"/>
      <c r="N5" s="32"/>
      <c r="O5" s="35" t="s">
        <v>19</v>
      </c>
      <c r="P5" s="35"/>
      <c r="Q5" s="35"/>
      <c r="R5" s="50"/>
      <c r="S5" s="50"/>
      <c r="T5" s="36"/>
      <c r="U5" s="35"/>
      <c r="V5" s="35"/>
      <c r="W5" s="36"/>
    </row>
    <row r="6" spans="1:23" s="21" customFormat="1" ht="15" customHeight="1">
      <c r="A6" s="85" t="s">
        <v>202</v>
      </c>
      <c r="B6" s="65" t="s">
        <v>95</v>
      </c>
      <c r="C6" s="65" t="s">
        <v>96</v>
      </c>
      <c r="D6" s="65" t="s">
        <v>97</v>
      </c>
      <c r="E6" s="65" t="s">
        <v>98</v>
      </c>
      <c r="F6" s="65" t="s">
        <v>99</v>
      </c>
      <c r="G6" s="50"/>
      <c r="H6" s="85" t="s">
        <v>202</v>
      </c>
      <c r="I6" s="65" t="s">
        <v>100</v>
      </c>
      <c r="J6" s="65" t="s">
        <v>101</v>
      </c>
      <c r="K6" s="65" t="s">
        <v>102</v>
      </c>
      <c r="L6" s="65" t="s">
        <v>103</v>
      </c>
      <c r="M6" s="65" t="s">
        <v>104</v>
      </c>
      <c r="N6" s="32"/>
      <c r="O6" s="85" t="s">
        <v>202</v>
      </c>
      <c r="P6" s="65" t="s">
        <v>105</v>
      </c>
      <c r="Q6" s="65" t="s">
        <v>106</v>
      </c>
      <c r="R6" s="50"/>
      <c r="S6" s="50"/>
      <c r="T6" s="85" t="s">
        <v>202</v>
      </c>
      <c r="U6" s="65" t="s">
        <v>107</v>
      </c>
      <c r="V6" s="4"/>
      <c r="W6" s="36"/>
    </row>
    <row r="7" spans="1:23" s="22" customFormat="1" ht="15" customHeight="1">
      <c r="A7" s="85" t="s">
        <v>203</v>
      </c>
      <c r="B7" s="66" t="s">
        <v>20</v>
      </c>
      <c r="C7" s="67" t="s">
        <v>21</v>
      </c>
      <c r="D7" s="67" t="s">
        <v>22</v>
      </c>
      <c r="E7" s="67" t="s">
        <v>23</v>
      </c>
      <c r="F7" s="67" t="s">
        <v>24</v>
      </c>
      <c r="G7" s="51"/>
      <c r="H7" s="85" t="s">
        <v>203</v>
      </c>
      <c r="I7" s="67" t="s">
        <v>20</v>
      </c>
      <c r="J7" s="67" t="s">
        <v>21</v>
      </c>
      <c r="K7" s="67" t="s">
        <v>22</v>
      </c>
      <c r="L7" s="67" t="s">
        <v>23</v>
      </c>
      <c r="M7" s="67" t="s">
        <v>24</v>
      </c>
      <c r="N7" s="59"/>
      <c r="O7" s="85" t="s">
        <v>203</v>
      </c>
      <c r="P7" s="67" t="s">
        <v>20</v>
      </c>
      <c r="Q7" s="67" t="s">
        <v>25</v>
      </c>
      <c r="R7" s="51"/>
      <c r="S7" s="51"/>
      <c r="T7" s="85" t="s">
        <v>203</v>
      </c>
      <c r="U7" s="67" t="s">
        <v>26</v>
      </c>
      <c r="V7" s="68"/>
      <c r="W7" s="38"/>
    </row>
    <row r="8" spans="1:23" s="22" customFormat="1" ht="15" customHeight="1">
      <c r="A8" s="39" t="s">
        <v>27</v>
      </c>
      <c r="B8" s="40">
        <v>20000</v>
      </c>
      <c r="C8" s="40">
        <f>B8*12</f>
        <v>240000</v>
      </c>
      <c r="D8" s="40">
        <f>B8*24</f>
        <v>480000</v>
      </c>
      <c r="E8" s="40">
        <f>B8*36</f>
        <v>720000</v>
      </c>
      <c r="F8" s="40">
        <f>B8*52</f>
        <v>1040000</v>
      </c>
      <c r="G8" s="51"/>
      <c r="H8" s="39" t="s">
        <v>27</v>
      </c>
      <c r="I8" s="40">
        <v>10000</v>
      </c>
      <c r="J8" s="40">
        <f>I8*12</f>
        <v>120000</v>
      </c>
      <c r="K8" s="40">
        <f>I8*24</f>
        <v>240000</v>
      </c>
      <c r="L8" s="40">
        <f>I8*36</f>
        <v>360000</v>
      </c>
      <c r="M8" s="40">
        <f>I8*52</f>
        <v>520000</v>
      </c>
      <c r="N8" s="59"/>
      <c r="O8" s="39" t="s">
        <v>27</v>
      </c>
      <c r="P8" s="40">
        <v>0</v>
      </c>
      <c r="Q8" s="40">
        <f>P8*2</f>
        <v>0</v>
      </c>
      <c r="R8" s="51"/>
      <c r="S8" s="51"/>
      <c r="T8" s="53"/>
      <c r="U8" s="34"/>
      <c r="V8" s="35"/>
      <c r="W8" s="36"/>
    </row>
    <row r="9" spans="1:23" s="22" customFormat="1" ht="15" customHeight="1">
      <c r="A9" s="39" t="s">
        <v>29</v>
      </c>
      <c r="B9" s="40">
        <v>3000</v>
      </c>
      <c r="C9" s="40">
        <f>B9*12</f>
        <v>36000</v>
      </c>
      <c r="D9" s="40">
        <f>B9*24</f>
        <v>72000</v>
      </c>
      <c r="E9" s="40">
        <f>B9*36</f>
        <v>108000</v>
      </c>
      <c r="F9" s="40">
        <f>B9*52</f>
        <v>156000</v>
      </c>
      <c r="G9" s="51"/>
      <c r="H9" s="39" t="s">
        <v>29</v>
      </c>
      <c r="I9" s="40">
        <v>1000</v>
      </c>
      <c r="J9" s="40">
        <f>I9*12</f>
        <v>12000</v>
      </c>
      <c r="K9" s="40">
        <f>I9*24</f>
        <v>24000</v>
      </c>
      <c r="L9" s="40">
        <f>I9*36</f>
        <v>36000</v>
      </c>
      <c r="M9" s="40">
        <f>I9*52</f>
        <v>52000</v>
      </c>
      <c r="N9" s="59"/>
      <c r="O9" s="39" t="s">
        <v>29</v>
      </c>
      <c r="P9" s="40">
        <v>100000</v>
      </c>
      <c r="Q9" s="40">
        <f>P9*2</f>
        <v>200000</v>
      </c>
      <c r="R9" s="51"/>
      <c r="S9" s="51"/>
      <c r="T9" s="53" t="s">
        <v>28</v>
      </c>
      <c r="U9" s="54">
        <v>200000</v>
      </c>
      <c r="V9" s="32"/>
      <c r="W9" s="36"/>
    </row>
    <row r="10" spans="1:23" s="22" customFormat="1" ht="15" customHeight="1">
      <c r="A10" s="39" t="s">
        <v>30</v>
      </c>
      <c r="B10" s="40">
        <v>1000</v>
      </c>
      <c r="C10" s="40">
        <f>B10*12</f>
        <v>12000</v>
      </c>
      <c r="D10" s="40">
        <f>B10*24</f>
        <v>24000</v>
      </c>
      <c r="E10" s="40">
        <f>B10*36</f>
        <v>36000</v>
      </c>
      <c r="F10" s="40">
        <f>B10*52</f>
        <v>52000</v>
      </c>
      <c r="G10" s="51"/>
      <c r="H10" s="39" t="s">
        <v>30</v>
      </c>
      <c r="I10" s="40">
        <v>50000</v>
      </c>
      <c r="J10" s="40">
        <v>50000</v>
      </c>
      <c r="K10" s="40">
        <v>50000</v>
      </c>
      <c r="L10" s="40">
        <v>50000</v>
      </c>
      <c r="M10" s="40">
        <v>50000</v>
      </c>
      <c r="N10" s="59"/>
      <c r="O10" s="39" t="s">
        <v>30</v>
      </c>
      <c r="P10" s="40">
        <v>30000</v>
      </c>
      <c r="Q10" s="40">
        <f>P10*2</f>
        <v>60000</v>
      </c>
      <c r="R10" s="51"/>
      <c r="S10" s="51"/>
      <c r="T10" s="51"/>
      <c r="U10" s="51"/>
      <c r="V10" s="55"/>
      <c r="W10" s="36"/>
    </row>
    <row r="11" spans="1:23" s="24" customFormat="1" ht="15" customHeight="1" thickBot="1">
      <c r="A11" s="41" t="s">
        <v>31</v>
      </c>
      <c r="B11" s="42">
        <v>1000</v>
      </c>
      <c r="C11" s="42">
        <f>B11*12</f>
        <v>12000</v>
      </c>
      <c r="D11" s="42">
        <f>B11*24</f>
        <v>24000</v>
      </c>
      <c r="E11" s="42">
        <f>B11*36</f>
        <v>36000</v>
      </c>
      <c r="F11" s="42">
        <f>B11*52</f>
        <v>52000</v>
      </c>
      <c r="G11" s="52"/>
      <c r="H11" s="41" t="s">
        <v>31</v>
      </c>
      <c r="I11" s="42">
        <v>1000</v>
      </c>
      <c r="J11" s="42">
        <f>I11*12</f>
        <v>12000</v>
      </c>
      <c r="K11" s="42">
        <f>I11*24</f>
        <v>24000</v>
      </c>
      <c r="L11" s="42">
        <f>I11*36</f>
        <v>36000</v>
      </c>
      <c r="M11" s="42">
        <f>I11*52</f>
        <v>52000</v>
      </c>
      <c r="N11" s="60"/>
      <c r="O11" s="41" t="s">
        <v>31</v>
      </c>
      <c r="P11" s="42">
        <v>3000</v>
      </c>
      <c r="Q11" s="42">
        <f>P11*2</f>
        <v>6000</v>
      </c>
      <c r="R11" s="52"/>
      <c r="S11" s="52"/>
      <c r="T11" s="51"/>
      <c r="U11" s="51"/>
      <c r="V11" s="55"/>
      <c r="W11" s="45"/>
    </row>
    <row r="12" spans="1:23" ht="15" customHeight="1" thickTop="1">
      <c r="A12" s="43" t="s">
        <v>32</v>
      </c>
      <c r="B12" s="44">
        <f>SUM(B8:B11)</f>
        <v>25000</v>
      </c>
      <c r="C12" s="44">
        <f>SUM(C8:C11)</f>
        <v>300000</v>
      </c>
      <c r="D12" s="44">
        <f>SUM(D8:D11)</f>
        <v>600000</v>
      </c>
      <c r="E12" s="44">
        <f>SUM(E8:E11)</f>
        <v>900000</v>
      </c>
      <c r="F12" s="44">
        <f>SUM(F8:F11)</f>
        <v>1300000</v>
      </c>
      <c r="G12" s="36"/>
      <c r="H12" s="43" t="s">
        <v>32</v>
      </c>
      <c r="I12" s="44">
        <f>SUM(I8:I11)</f>
        <v>62000</v>
      </c>
      <c r="J12" s="44">
        <f>SUM(J8:J11)</f>
        <v>194000</v>
      </c>
      <c r="K12" s="44">
        <f>SUM(K8:K11)</f>
        <v>338000</v>
      </c>
      <c r="L12" s="44">
        <f>SUM(L8:L11)</f>
        <v>482000</v>
      </c>
      <c r="M12" s="44">
        <f>SUM(M8:M11)</f>
        <v>674000</v>
      </c>
      <c r="N12" s="17"/>
      <c r="O12" s="43" t="s">
        <v>32</v>
      </c>
      <c r="P12" s="44">
        <f>SUM(P8:P11)</f>
        <v>133000</v>
      </c>
      <c r="Q12" s="44">
        <f>SUM(Q8:Q11)</f>
        <v>266000</v>
      </c>
      <c r="R12" s="36"/>
      <c r="S12" s="36"/>
      <c r="T12" s="51"/>
      <c r="U12" s="51"/>
      <c r="V12" s="55"/>
      <c r="W12" s="45"/>
    </row>
    <row r="13" spans="1:23" ht="15" customHeight="1">
      <c r="A13" s="35"/>
      <c r="B13" s="35"/>
      <c r="C13" s="35"/>
      <c r="D13" s="35"/>
      <c r="E13" s="35"/>
      <c r="F13" s="35"/>
      <c r="G13" s="36"/>
      <c r="H13" s="60"/>
      <c r="I13" s="57"/>
      <c r="J13" s="57"/>
      <c r="K13" s="57"/>
      <c r="L13" s="57"/>
      <c r="M13" s="57"/>
      <c r="N13" s="17"/>
      <c r="O13" s="35"/>
      <c r="P13" s="35"/>
      <c r="Q13" s="35"/>
      <c r="R13" s="36"/>
      <c r="S13" s="36"/>
      <c r="T13" s="52"/>
      <c r="U13" s="52"/>
      <c r="V13" s="56"/>
      <c r="W13" s="36"/>
    </row>
    <row r="14" spans="1:23" ht="15" customHeight="1">
      <c r="A14" s="35"/>
      <c r="B14" s="35"/>
      <c r="C14" s="35"/>
      <c r="D14" s="35"/>
      <c r="E14" s="35"/>
      <c r="F14" s="35"/>
      <c r="G14" s="36"/>
      <c r="H14" s="60"/>
      <c r="I14" s="57"/>
      <c r="J14" s="57"/>
      <c r="K14" s="57"/>
      <c r="L14" s="57"/>
      <c r="M14" s="57"/>
      <c r="N14" s="17"/>
      <c r="O14" s="35"/>
      <c r="P14" s="35"/>
      <c r="Q14" s="35"/>
      <c r="R14" s="36"/>
      <c r="S14" s="36"/>
      <c r="T14" s="36"/>
      <c r="U14" s="36"/>
      <c r="V14" s="57"/>
      <c r="W14" s="36"/>
    </row>
    <row r="15" spans="1:23" ht="15" customHeight="1">
      <c r="A15" s="18" t="s">
        <v>33</v>
      </c>
      <c r="B15" s="35" t="s">
        <v>34</v>
      </c>
      <c r="C15" s="35"/>
      <c r="D15" s="35"/>
      <c r="E15" s="35"/>
      <c r="F15" s="35"/>
      <c r="G15" s="36"/>
      <c r="H15" s="18" t="s">
        <v>9</v>
      </c>
      <c r="I15" s="35" t="s">
        <v>49</v>
      </c>
      <c r="J15" s="35"/>
      <c r="K15" s="35"/>
      <c r="L15" s="35"/>
      <c r="M15" s="35"/>
      <c r="N15" s="17"/>
      <c r="O15" s="18" t="s">
        <v>108</v>
      </c>
      <c r="P15" s="35" t="s">
        <v>36</v>
      </c>
      <c r="Q15" s="35"/>
      <c r="R15" s="36"/>
      <c r="S15" s="36"/>
      <c r="T15" s="36"/>
      <c r="U15" s="36"/>
      <c r="V15" s="36"/>
      <c r="W15" s="36"/>
    </row>
    <row r="16" spans="1:23" ht="15" customHeight="1">
      <c r="A16" s="35"/>
      <c r="B16" s="35" t="s">
        <v>37</v>
      </c>
      <c r="C16" s="35"/>
      <c r="D16" s="35"/>
      <c r="E16" s="35"/>
      <c r="F16" s="35"/>
      <c r="G16" s="36"/>
      <c r="H16" s="35"/>
      <c r="I16" s="35" t="s">
        <v>51</v>
      </c>
      <c r="J16" s="35"/>
      <c r="K16" s="35"/>
      <c r="L16" s="35"/>
      <c r="M16" s="35"/>
      <c r="N16" s="17"/>
      <c r="O16" s="20"/>
      <c r="P16" s="35" t="s">
        <v>39</v>
      </c>
      <c r="Q16" s="35"/>
      <c r="R16" s="36"/>
      <c r="S16" s="36"/>
      <c r="T16" s="36"/>
      <c r="U16" s="36"/>
      <c r="V16" s="36"/>
      <c r="W16" s="36"/>
    </row>
    <row r="17" spans="1:23" ht="15" customHeight="1">
      <c r="A17" s="35"/>
      <c r="B17" s="35"/>
      <c r="C17" s="35"/>
      <c r="D17" s="35"/>
      <c r="E17" s="35"/>
      <c r="F17" s="35"/>
      <c r="G17" s="36"/>
      <c r="H17" s="35"/>
      <c r="I17" s="35" t="s">
        <v>54</v>
      </c>
      <c r="J17" s="35"/>
      <c r="K17" s="35"/>
      <c r="L17" s="35"/>
      <c r="M17" s="35"/>
      <c r="N17" s="17"/>
      <c r="O17" s="35"/>
      <c r="P17" s="35" t="s">
        <v>42</v>
      </c>
      <c r="Q17" s="35"/>
      <c r="R17" s="36"/>
      <c r="S17" s="36"/>
      <c r="T17" s="115" t="s">
        <v>109</v>
      </c>
      <c r="U17" s="115"/>
      <c r="V17" s="115"/>
      <c r="W17" s="36"/>
    </row>
    <row r="18" spans="1:23" ht="15" customHeight="1">
      <c r="A18" s="35"/>
      <c r="B18" s="35"/>
      <c r="C18" s="35"/>
      <c r="D18" s="35"/>
      <c r="E18" s="35"/>
      <c r="F18" s="35"/>
      <c r="G18" s="36"/>
      <c r="H18" s="35"/>
      <c r="I18" s="35" t="s">
        <v>15</v>
      </c>
      <c r="J18" s="35"/>
      <c r="K18" s="35"/>
      <c r="L18" s="35"/>
      <c r="M18" s="35"/>
      <c r="N18" s="17"/>
      <c r="O18" s="35"/>
      <c r="P18" s="35"/>
      <c r="Q18" s="35"/>
      <c r="R18" s="36"/>
      <c r="S18" s="36"/>
      <c r="T18" s="36"/>
      <c r="U18" s="47" t="s">
        <v>40</v>
      </c>
      <c r="V18" s="36"/>
      <c r="W18" s="36"/>
    </row>
    <row r="19" spans="1:23" s="23" customFormat="1" ht="15" customHeight="1">
      <c r="A19" s="35"/>
      <c r="B19" s="35"/>
      <c r="C19" s="35"/>
      <c r="D19" s="35"/>
      <c r="E19" s="35"/>
      <c r="F19" s="35"/>
      <c r="G19" s="38"/>
      <c r="H19" s="38"/>
      <c r="I19" s="38"/>
      <c r="J19" s="38"/>
      <c r="K19" s="38"/>
      <c r="L19" s="35"/>
      <c r="M19" s="35"/>
      <c r="N19" s="32"/>
      <c r="O19" s="35" t="s">
        <v>47</v>
      </c>
      <c r="P19" s="35"/>
      <c r="Q19" s="35"/>
      <c r="R19" s="38"/>
      <c r="S19" s="38"/>
      <c r="T19" s="36"/>
      <c r="U19" s="35" t="s">
        <v>43</v>
      </c>
      <c r="V19" s="36"/>
      <c r="W19" s="38"/>
    </row>
    <row r="20" spans="1:23" s="23" customFormat="1" ht="15" customHeight="1">
      <c r="A20" s="35" t="s">
        <v>45</v>
      </c>
      <c r="B20" s="35"/>
      <c r="C20" s="35"/>
      <c r="D20" s="35"/>
      <c r="E20" s="35"/>
      <c r="F20" s="35"/>
      <c r="G20" s="38"/>
      <c r="H20" s="35" t="s">
        <v>57</v>
      </c>
      <c r="I20" s="35"/>
      <c r="J20" s="35"/>
      <c r="K20" s="35"/>
      <c r="L20" s="35"/>
      <c r="M20" s="35"/>
      <c r="N20" s="32"/>
      <c r="O20" s="35"/>
      <c r="P20" s="35"/>
      <c r="Q20" s="35"/>
      <c r="R20" s="38"/>
      <c r="S20" s="38"/>
      <c r="T20" s="36"/>
      <c r="U20" s="36"/>
      <c r="V20" s="36"/>
      <c r="W20" s="38"/>
    </row>
    <row r="21" spans="1:23" s="23" customFormat="1" ht="15" customHeight="1">
      <c r="A21" s="85" t="s">
        <v>202</v>
      </c>
      <c r="B21" s="65" t="s">
        <v>110</v>
      </c>
      <c r="C21" s="65" t="s">
        <v>111</v>
      </c>
      <c r="D21" s="65" t="s">
        <v>112</v>
      </c>
      <c r="E21" s="65" t="s">
        <v>113</v>
      </c>
      <c r="F21" s="65" t="s">
        <v>114</v>
      </c>
      <c r="G21" s="38"/>
      <c r="H21" s="85" t="s">
        <v>202</v>
      </c>
      <c r="I21" s="65" t="s">
        <v>115</v>
      </c>
      <c r="J21" s="65" t="s">
        <v>116</v>
      </c>
      <c r="K21" s="65" t="s">
        <v>117</v>
      </c>
      <c r="L21" s="65" t="s">
        <v>118</v>
      </c>
      <c r="M21" s="65" t="s">
        <v>119</v>
      </c>
      <c r="N21" s="32"/>
      <c r="O21" s="85" t="s">
        <v>202</v>
      </c>
      <c r="P21" s="65" t="s">
        <v>120</v>
      </c>
      <c r="Q21" s="65" t="s">
        <v>121</v>
      </c>
      <c r="R21" s="38"/>
      <c r="S21" s="38"/>
      <c r="T21" s="85" t="s">
        <v>202</v>
      </c>
      <c r="U21" s="65" t="s">
        <v>122</v>
      </c>
      <c r="V21" s="65" t="s">
        <v>155</v>
      </c>
      <c r="W21" s="65" t="s">
        <v>157</v>
      </c>
    </row>
    <row r="22" spans="1:23" ht="15" customHeight="1">
      <c r="A22" s="85" t="s">
        <v>203</v>
      </c>
      <c r="B22" s="67" t="s">
        <v>20</v>
      </c>
      <c r="C22" s="67" t="s">
        <v>21</v>
      </c>
      <c r="D22" s="67" t="s">
        <v>22</v>
      </c>
      <c r="E22" s="67" t="s">
        <v>23</v>
      </c>
      <c r="F22" s="67" t="s">
        <v>24</v>
      </c>
      <c r="G22" s="36"/>
      <c r="H22" s="85" t="s">
        <v>203</v>
      </c>
      <c r="I22" s="67" t="s">
        <v>20</v>
      </c>
      <c r="J22" s="67" t="s">
        <v>21</v>
      </c>
      <c r="K22" s="67" t="s">
        <v>22</v>
      </c>
      <c r="L22" s="67" t="s">
        <v>23</v>
      </c>
      <c r="M22" s="67" t="s">
        <v>24</v>
      </c>
      <c r="N22" s="59"/>
      <c r="O22" s="85" t="s">
        <v>203</v>
      </c>
      <c r="P22" s="67" t="s">
        <v>20</v>
      </c>
      <c r="Q22" s="67" t="s">
        <v>25</v>
      </c>
      <c r="R22" s="36"/>
      <c r="S22" s="36"/>
      <c r="T22" s="85" t="s">
        <v>203</v>
      </c>
      <c r="U22" s="67" t="s">
        <v>26</v>
      </c>
      <c r="V22" s="67" t="s">
        <v>25</v>
      </c>
      <c r="W22" s="67" t="s">
        <v>58</v>
      </c>
    </row>
    <row r="23" spans="1:23" ht="15" customHeight="1">
      <c r="A23" s="39" t="s">
        <v>27</v>
      </c>
      <c r="B23" s="40">
        <v>10000</v>
      </c>
      <c r="C23" s="40">
        <v>120000</v>
      </c>
      <c r="D23" s="40">
        <f>B23*24</f>
        <v>240000</v>
      </c>
      <c r="E23" s="40">
        <f>B23*36</f>
        <v>360000</v>
      </c>
      <c r="F23" s="40">
        <f>B23*52</f>
        <v>520000</v>
      </c>
      <c r="G23" s="36"/>
      <c r="H23" s="39" t="s">
        <v>27</v>
      </c>
      <c r="I23" s="40">
        <v>30000</v>
      </c>
      <c r="J23" s="40">
        <f>I23*12</f>
        <v>360000</v>
      </c>
      <c r="K23" s="40">
        <f>I23*24</f>
        <v>720000</v>
      </c>
      <c r="L23" s="40">
        <f>I23*36</f>
        <v>1080000</v>
      </c>
      <c r="M23" s="40">
        <f>I23*52</f>
        <v>1560000</v>
      </c>
      <c r="N23" s="59"/>
      <c r="O23" s="39" t="s">
        <v>27</v>
      </c>
      <c r="P23" s="40">
        <v>30000</v>
      </c>
      <c r="Q23" s="40">
        <f>P23*2</f>
        <v>60000</v>
      </c>
      <c r="R23" s="36"/>
      <c r="S23" s="36"/>
      <c r="T23" s="33"/>
      <c r="U23" s="34"/>
      <c r="V23" s="34"/>
      <c r="W23" s="34"/>
    </row>
    <row r="24" spans="1:23" ht="15" customHeight="1">
      <c r="A24" s="39" t="s">
        <v>29</v>
      </c>
      <c r="B24" s="40">
        <v>3000</v>
      </c>
      <c r="C24" s="40">
        <f>B24*12</f>
        <v>36000</v>
      </c>
      <c r="D24" s="40">
        <f>B24*24</f>
        <v>72000</v>
      </c>
      <c r="E24" s="40">
        <f>B24*36</f>
        <v>108000</v>
      </c>
      <c r="F24" s="40">
        <f>B24*52</f>
        <v>156000</v>
      </c>
      <c r="G24" s="36"/>
      <c r="H24" s="39" t="s">
        <v>29</v>
      </c>
      <c r="I24" s="40">
        <v>6000</v>
      </c>
      <c r="J24" s="40">
        <f>I24*12</f>
        <v>72000</v>
      </c>
      <c r="K24" s="40">
        <f>I24*24</f>
        <v>144000</v>
      </c>
      <c r="L24" s="40">
        <f>I24*36</f>
        <v>216000</v>
      </c>
      <c r="M24" s="40">
        <f>I24*52</f>
        <v>312000</v>
      </c>
      <c r="N24" s="59"/>
      <c r="O24" s="39" t="s">
        <v>29</v>
      </c>
      <c r="P24" s="40">
        <v>3000</v>
      </c>
      <c r="Q24" s="40">
        <f>P24*2</f>
        <v>6000</v>
      </c>
      <c r="R24" s="36"/>
      <c r="S24" s="36"/>
      <c r="T24" s="33"/>
      <c r="U24" s="34"/>
      <c r="V24" s="34"/>
      <c r="W24" s="34"/>
    </row>
    <row r="25" spans="1:23" ht="15" customHeight="1">
      <c r="A25" s="39" t="s">
        <v>30</v>
      </c>
      <c r="B25" s="40">
        <v>1000</v>
      </c>
      <c r="C25" s="40">
        <f>B25*12</f>
        <v>12000</v>
      </c>
      <c r="D25" s="40">
        <f>B25*24</f>
        <v>24000</v>
      </c>
      <c r="E25" s="40">
        <f>B25*36</f>
        <v>36000</v>
      </c>
      <c r="F25" s="40">
        <f>B25*52</f>
        <v>52000</v>
      </c>
      <c r="G25" s="36"/>
      <c r="H25" s="39" t="s">
        <v>30</v>
      </c>
      <c r="I25" s="40">
        <v>5000</v>
      </c>
      <c r="J25" s="40">
        <f>5000*12</f>
        <v>60000</v>
      </c>
      <c r="K25" s="40">
        <f>5000*24</f>
        <v>120000</v>
      </c>
      <c r="L25" s="40">
        <f>5000*36</f>
        <v>180000</v>
      </c>
      <c r="M25" s="40">
        <f>5000*52</f>
        <v>260000</v>
      </c>
      <c r="N25" s="59"/>
      <c r="O25" s="39" t="s">
        <v>30</v>
      </c>
      <c r="P25" s="40">
        <v>5000</v>
      </c>
      <c r="Q25" s="40">
        <f>P25*2</f>
        <v>10000</v>
      </c>
      <c r="R25" s="36"/>
      <c r="S25" s="36"/>
      <c r="T25" s="58" t="s">
        <v>28</v>
      </c>
      <c r="U25" s="40">
        <v>100000</v>
      </c>
      <c r="V25" s="40">
        <v>200000</v>
      </c>
      <c r="W25" s="40">
        <v>400000</v>
      </c>
    </row>
    <row r="26" spans="1:23" s="25" customFormat="1" ht="15" customHeight="1" thickBot="1">
      <c r="A26" s="41" t="s">
        <v>31</v>
      </c>
      <c r="B26" s="42">
        <v>1000</v>
      </c>
      <c r="C26" s="42">
        <f>B26*12</f>
        <v>12000</v>
      </c>
      <c r="D26" s="42">
        <f>B26*24</f>
        <v>24000</v>
      </c>
      <c r="E26" s="42">
        <f>B26*36</f>
        <v>36000</v>
      </c>
      <c r="F26" s="42">
        <f>B26*52</f>
        <v>52000</v>
      </c>
      <c r="G26" s="45"/>
      <c r="H26" s="41" t="s">
        <v>31</v>
      </c>
      <c r="I26" s="42">
        <v>1000</v>
      </c>
      <c r="J26" s="42">
        <f>I26*12</f>
        <v>12000</v>
      </c>
      <c r="K26" s="42">
        <f>I26*24</f>
        <v>24000</v>
      </c>
      <c r="L26" s="42">
        <f>I26*36</f>
        <v>36000</v>
      </c>
      <c r="M26" s="42">
        <f>I26*52</f>
        <v>52000</v>
      </c>
      <c r="N26" s="60"/>
      <c r="O26" s="41" t="s">
        <v>31</v>
      </c>
      <c r="P26" s="42">
        <v>2000</v>
      </c>
      <c r="Q26" s="42">
        <f>P26*2</f>
        <v>4000</v>
      </c>
      <c r="R26" s="45"/>
      <c r="S26" s="45"/>
      <c r="T26" s="59"/>
      <c r="U26" s="55"/>
      <c r="V26" s="36"/>
      <c r="W26" s="45"/>
    </row>
    <row r="27" spans="1:23" ht="15" customHeight="1" thickTop="1">
      <c r="A27" s="43" t="s">
        <v>32</v>
      </c>
      <c r="B27" s="44">
        <f>SUM(B23:B26)</f>
        <v>15000</v>
      </c>
      <c r="C27" s="44">
        <f>SUM(C23:C26)</f>
        <v>180000</v>
      </c>
      <c r="D27" s="44">
        <f>SUM(D23:D26)</f>
        <v>360000</v>
      </c>
      <c r="E27" s="44">
        <f>SUM(E23:E26)</f>
        <v>540000</v>
      </c>
      <c r="F27" s="44">
        <f>SUM(F23:F26)</f>
        <v>780000</v>
      </c>
      <c r="G27" s="36"/>
      <c r="H27" s="43" t="s">
        <v>32</v>
      </c>
      <c r="I27" s="44">
        <f>SUM(I23:I26)</f>
        <v>42000</v>
      </c>
      <c r="J27" s="44">
        <f>SUM(J23:J26)</f>
        <v>504000</v>
      </c>
      <c r="K27" s="44">
        <f>SUM(K23:K26)</f>
        <v>1008000</v>
      </c>
      <c r="L27" s="44">
        <f>SUM(L23:L26)</f>
        <v>1512000</v>
      </c>
      <c r="M27" s="44">
        <f>SUM(M23:M26)</f>
        <v>2184000</v>
      </c>
      <c r="N27" s="36"/>
      <c r="O27" s="43" t="s">
        <v>32</v>
      </c>
      <c r="P27" s="44">
        <f>SUM(P23:P26)</f>
        <v>40000</v>
      </c>
      <c r="Q27" s="44">
        <f>SUM(Q23:Q26)</f>
        <v>80000</v>
      </c>
      <c r="R27" s="36"/>
      <c r="S27" s="36"/>
      <c r="T27" s="36"/>
      <c r="U27" s="36"/>
      <c r="V27" s="36"/>
      <c r="W27" s="36"/>
    </row>
    <row r="28" spans="1:23" ht="15" customHeight="1">
      <c r="A28" s="35"/>
      <c r="B28" s="35"/>
      <c r="C28" s="35"/>
      <c r="D28" s="35"/>
      <c r="E28" s="35"/>
      <c r="F28" s="35"/>
      <c r="G28" s="36"/>
      <c r="H28" s="35"/>
      <c r="I28" s="35"/>
      <c r="J28" s="35"/>
      <c r="K28" s="35"/>
      <c r="L28" s="35"/>
      <c r="M28" s="35"/>
      <c r="N28" s="36"/>
      <c r="O28" s="36"/>
      <c r="P28" s="36"/>
      <c r="Q28" s="36"/>
      <c r="R28" s="36"/>
      <c r="S28" s="36"/>
      <c r="T28" s="45"/>
      <c r="U28" s="45"/>
      <c r="V28" s="45"/>
      <c r="W28" s="36"/>
    </row>
    <row r="29" spans="1:23" ht="15" customHeight="1">
      <c r="A29" s="35"/>
      <c r="B29" s="35"/>
      <c r="C29" s="35"/>
      <c r="D29" s="35"/>
      <c r="E29" s="35"/>
      <c r="F29" s="35"/>
      <c r="G29" s="36"/>
      <c r="H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5" customHeight="1">
      <c r="A30" s="18" t="s">
        <v>48</v>
      </c>
      <c r="B30" s="35" t="s">
        <v>60</v>
      </c>
      <c r="C30" s="35"/>
      <c r="D30" s="35"/>
      <c r="E30" s="35"/>
      <c r="F30" s="35"/>
      <c r="G30" s="36"/>
      <c r="H30" s="18" t="s">
        <v>35</v>
      </c>
      <c r="I30" s="35" t="s">
        <v>70</v>
      </c>
      <c r="J30" s="35"/>
      <c r="K30" s="35"/>
      <c r="L30" s="35"/>
      <c r="M30" s="35"/>
      <c r="N30" s="36"/>
      <c r="O30" s="18" t="s">
        <v>123</v>
      </c>
      <c r="P30" s="35" t="s">
        <v>50</v>
      </c>
      <c r="Q30" s="35"/>
      <c r="R30" s="36"/>
      <c r="S30" s="36"/>
      <c r="T30" s="115" t="s">
        <v>124</v>
      </c>
      <c r="U30" s="115"/>
      <c r="V30" s="115"/>
      <c r="W30" s="36"/>
    </row>
    <row r="31" spans="1:23" ht="15" customHeight="1">
      <c r="A31" s="35"/>
      <c r="B31" s="35" t="s">
        <v>62</v>
      </c>
      <c r="C31" s="35"/>
      <c r="D31" s="35"/>
      <c r="E31" s="35"/>
      <c r="F31" s="35"/>
      <c r="G31" s="36"/>
      <c r="H31" s="35"/>
      <c r="I31" s="35" t="s">
        <v>72</v>
      </c>
      <c r="J31" s="35"/>
      <c r="K31" s="35"/>
      <c r="L31" s="35"/>
      <c r="M31" s="35"/>
      <c r="N31" s="36"/>
      <c r="O31" s="37"/>
      <c r="P31" s="35" t="s">
        <v>52</v>
      </c>
      <c r="Q31" s="35"/>
      <c r="R31" s="36"/>
      <c r="S31" s="36"/>
      <c r="T31" s="36"/>
      <c r="U31" s="35" t="s">
        <v>53</v>
      </c>
      <c r="V31" s="36"/>
      <c r="W31" s="36"/>
    </row>
    <row r="32" spans="1:23" ht="15" customHeight="1">
      <c r="A32" s="35"/>
      <c r="B32" s="35" t="s">
        <v>64</v>
      </c>
      <c r="C32" s="35"/>
      <c r="D32" s="35"/>
      <c r="E32" s="35"/>
      <c r="F32" s="35"/>
      <c r="G32" s="36"/>
      <c r="H32" s="35"/>
      <c r="I32" s="35" t="s">
        <v>74</v>
      </c>
      <c r="J32" s="35"/>
      <c r="K32" s="35"/>
      <c r="L32" s="35"/>
      <c r="M32" s="35"/>
      <c r="N32" s="36"/>
      <c r="O32" s="37"/>
      <c r="P32" s="35"/>
      <c r="Q32" s="35"/>
      <c r="R32" s="36"/>
      <c r="S32" s="36"/>
      <c r="T32" s="36"/>
      <c r="U32" s="47" t="s">
        <v>55</v>
      </c>
      <c r="V32" s="36"/>
      <c r="W32" s="36"/>
    </row>
    <row r="33" spans="1:23" ht="15" customHeight="1">
      <c r="A33" s="35"/>
      <c r="B33" s="35"/>
      <c r="C33" s="35"/>
      <c r="D33" s="35"/>
      <c r="E33" s="35"/>
      <c r="F33" s="35"/>
      <c r="G33" s="36"/>
      <c r="H33" s="35"/>
      <c r="I33" s="35" t="s">
        <v>75</v>
      </c>
      <c r="J33" s="35"/>
      <c r="K33" s="35"/>
      <c r="L33" s="35"/>
      <c r="M33" s="35"/>
      <c r="N33" s="36"/>
      <c r="O33" s="35"/>
      <c r="P33" s="35"/>
      <c r="Q33" s="35"/>
      <c r="R33" s="36"/>
      <c r="S33" s="36"/>
      <c r="T33" s="36"/>
      <c r="U33" s="47"/>
      <c r="V33" s="36"/>
      <c r="W33" s="36"/>
    </row>
    <row r="34" spans="1:23" s="23" customFormat="1" ht="15" customHeight="1">
      <c r="A34" s="35" t="s">
        <v>66</v>
      </c>
      <c r="B34" s="35"/>
      <c r="C34" s="35"/>
      <c r="D34" s="35"/>
      <c r="E34" s="35"/>
      <c r="F34" s="35"/>
      <c r="G34" s="38"/>
      <c r="H34" s="35" t="s">
        <v>77</v>
      </c>
      <c r="I34" s="35"/>
      <c r="J34" s="35"/>
      <c r="K34" s="35"/>
      <c r="L34" s="35"/>
      <c r="M34" s="35"/>
      <c r="N34" s="38"/>
      <c r="O34" s="35" t="s">
        <v>56</v>
      </c>
      <c r="P34" s="35"/>
      <c r="Q34" s="35"/>
      <c r="R34" s="38"/>
      <c r="S34" s="38"/>
      <c r="T34" s="36"/>
      <c r="U34" s="47"/>
      <c r="V34" s="36"/>
      <c r="W34" s="36"/>
    </row>
    <row r="35" spans="1:23" s="23" customFormat="1" ht="15" customHeight="1">
      <c r="A35" s="85" t="s">
        <v>202</v>
      </c>
      <c r="B35" s="65" t="s">
        <v>125</v>
      </c>
      <c r="C35" s="65" t="s">
        <v>126</v>
      </c>
      <c r="D35" s="65" t="s">
        <v>127</v>
      </c>
      <c r="E35" s="65" t="s">
        <v>128</v>
      </c>
      <c r="F35" s="65" t="s">
        <v>129</v>
      </c>
      <c r="G35" s="38"/>
      <c r="H35" s="85" t="s">
        <v>202</v>
      </c>
      <c r="I35" s="65" t="s">
        <v>130</v>
      </c>
      <c r="J35" s="65" t="s">
        <v>131</v>
      </c>
      <c r="K35" s="65" t="s">
        <v>132</v>
      </c>
      <c r="L35" s="65" t="s">
        <v>133</v>
      </c>
      <c r="M35" s="65" t="s">
        <v>134</v>
      </c>
      <c r="N35" s="38"/>
      <c r="O35" s="85" t="s">
        <v>202</v>
      </c>
      <c r="P35" s="65" t="s">
        <v>135</v>
      </c>
      <c r="Q35" s="65" t="s">
        <v>136</v>
      </c>
      <c r="R35" s="38"/>
      <c r="S35" s="38"/>
      <c r="T35" s="85" t="s">
        <v>202</v>
      </c>
      <c r="U35" s="65" t="s">
        <v>137</v>
      </c>
      <c r="V35" s="65" t="s">
        <v>138</v>
      </c>
      <c r="W35" s="65" t="s">
        <v>139</v>
      </c>
    </row>
    <row r="36" spans="1:23" ht="15" customHeight="1">
      <c r="A36" s="85" t="s">
        <v>203</v>
      </c>
      <c r="B36" s="67" t="s">
        <v>20</v>
      </c>
      <c r="C36" s="67" t="s">
        <v>21</v>
      </c>
      <c r="D36" s="67" t="s">
        <v>22</v>
      </c>
      <c r="E36" s="67" t="s">
        <v>23</v>
      </c>
      <c r="F36" s="67" t="s">
        <v>24</v>
      </c>
      <c r="G36" s="36"/>
      <c r="H36" s="85" t="s">
        <v>203</v>
      </c>
      <c r="I36" s="67" t="s">
        <v>20</v>
      </c>
      <c r="J36" s="67" t="s">
        <v>21</v>
      </c>
      <c r="K36" s="67" t="s">
        <v>22</v>
      </c>
      <c r="L36" s="67" t="s">
        <v>23</v>
      </c>
      <c r="M36" s="67" t="s">
        <v>24</v>
      </c>
      <c r="N36" s="36"/>
      <c r="O36" s="85" t="s">
        <v>203</v>
      </c>
      <c r="P36" s="67" t="s">
        <v>20</v>
      </c>
      <c r="Q36" s="67" t="s">
        <v>25</v>
      </c>
      <c r="R36" s="36"/>
      <c r="S36" s="36"/>
      <c r="T36" s="85" t="s">
        <v>203</v>
      </c>
      <c r="U36" s="67" t="s">
        <v>26</v>
      </c>
      <c r="V36" s="53" t="s">
        <v>58</v>
      </c>
      <c r="W36" s="53" t="s">
        <v>21</v>
      </c>
    </row>
    <row r="37" spans="1:23" ht="15" customHeight="1">
      <c r="A37" s="39" t="s">
        <v>27</v>
      </c>
      <c r="B37" s="40">
        <v>3000</v>
      </c>
      <c r="C37" s="40">
        <f>B37*12</f>
        <v>36000</v>
      </c>
      <c r="D37" s="40">
        <f>B37*24</f>
        <v>72000</v>
      </c>
      <c r="E37" s="40">
        <f>B37*36</f>
        <v>108000</v>
      </c>
      <c r="F37" s="40">
        <f>B37*52</f>
        <v>156000</v>
      </c>
      <c r="G37" s="36"/>
      <c r="H37" s="39" t="s">
        <v>27</v>
      </c>
      <c r="I37" s="40">
        <v>2000</v>
      </c>
      <c r="J37" s="40">
        <f>I37*12</f>
        <v>24000</v>
      </c>
      <c r="K37" s="40">
        <f>I37*24</f>
        <v>48000</v>
      </c>
      <c r="L37" s="40">
        <f>I37*36</f>
        <v>72000</v>
      </c>
      <c r="M37" s="40">
        <f>I37*52</f>
        <v>104000</v>
      </c>
      <c r="N37" s="36"/>
      <c r="O37" s="39" t="s">
        <v>27</v>
      </c>
      <c r="P37" s="40">
        <v>15000</v>
      </c>
      <c r="Q37" s="40">
        <f>P37*2</f>
        <v>30000</v>
      </c>
      <c r="R37" s="36"/>
      <c r="S37" s="36"/>
      <c r="T37" s="33"/>
      <c r="U37" s="34"/>
      <c r="V37" s="34"/>
      <c r="W37" s="34"/>
    </row>
    <row r="38" spans="1:23" ht="15" customHeight="1">
      <c r="A38" s="39" t="s">
        <v>29</v>
      </c>
      <c r="B38" s="40">
        <v>500</v>
      </c>
      <c r="C38" s="40">
        <f>B38*12</f>
        <v>6000</v>
      </c>
      <c r="D38" s="40">
        <f>B38*24</f>
        <v>12000</v>
      </c>
      <c r="E38" s="40">
        <f>B38*36</f>
        <v>18000</v>
      </c>
      <c r="F38" s="40">
        <f>B38*52</f>
        <v>26000</v>
      </c>
      <c r="G38" s="36"/>
      <c r="H38" s="39" t="s">
        <v>29</v>
      </c>
      <c r="I38" s="40">
        <v>0</v>
      </c>
      <c r="J38" s="40">
        <f>I38*12</f>
        <v>0</v>
      </c>
      <c r="K38" s="40">
        <f>I38*24</f>
        <v>0</v>
      </c>
      <c r="L38" s="40">
        <f>I38*36</f>
        <v>0</v>
      </c>
      <c r="M38" s="40">
        <f>I38*52</f>
        <v>0</v>
      </c>
      <c r="N38" s="36"/>
      <c r="O38" s="39" t="s">
        <v>29</v>
      </c>
      <c r="P38" s="40">
        <v>200000</v>
      </c>
      <c r="Q38" s="40">
        <f>P38*2</f>
        <v>400000</v>
      </c>
      <c r="R38" s="36"/>
      <c r="S38" s="36"/>
      <c r="T38" s="48" t="s">
        <v>28</v>
      </c>
      <c r="U38" s="49">
        <v>5000</v>
      </c>
      <c r="V38" s="48">
        <v>20000</v>
      </c>
      <c r="W38" s="48">
        <v>60000</v>
      </c>
    </row>
    <row r="39" spans="1:23" ht="15" customHeight="1">
      <c r="A39" s="39" t="s">
        <v>30</v>
      </c>
      <c r="B39" s="40">
        <v>300</v>
      </c>
      <c r="C39" s="40">
        <f>B39*12</f>
        <v>3600</v>
      </c>
      <c r="D39" s="40">
        <f>B39*24</f>
        <v>7200</v>
      </c>
      <c r="E39" s="40">
        <f>B39*36</f>
        <v>10800</v>
      </c>
      <c r="F39" s="40">
        <f>B39*52</f>
        <v>15600</v>
      </c>
      <c r="G39" s="36"/>
      <c r="H39" s="39" t="s">
        <v>30</v>
      </c>
      <c r="I39" s="40">
        <v>1000</v>
      </c>
      <c r="J39" s="40">
        <f>I39*12</f>
        <v>12000</v>
      </c>
      <c r="K39" s="40">
        <f>I39*24</f>
        <v>24000</v>
      </c>
      <c r="L39" s="40">
        <f>I39*36</f>
        <v>36000</v>
      </c>
      <c r="M39" s="40">
        <f>I39*52</f>
        <v>52000</v>
      </c>
      <c r="N39" s="36"/>
      <c r="O39" s="39" t="s">
        <v>30</v>
      </c>
      <c r="P39" s="40">
        <v>7000</v>
      </c>
      <c r="Q39" s="40">
        <f>P39*2</f>
        <v>14000</v>
      </c>
      <c r="R39" s="36"/>
      <c r="S39" s="36"/>
      <c r="T39" s="36"/>
      <c r="U39" s="36"/>
      <c r="V39" s="36"/>
      <c r="W39" s="45"/>
    </row>
    <row r="40" spans="1:23" s="25" customFormat="1" ht="15" customHeight="1" thickBot="1">
      <c r="A40" s="41" t="s">
        <v>31</v>
      </c>
      <c r="B40" s="42">
        <v>0</v>
      </c>
      <c r="C40" s="42">
        <f>B40*12</f>
        <v>0</v>
      </c>
      <c r="D40" s="42">
        <f>B40*24</f>
        <v>0</v>
      </c>
      <c r="E40" s="42">
        <f>B40*36</f>
        <v>0</v>
      </c>
      <c r="F40" s="42">
        <f>B40*52</f>
        <v>0</v>
      </c>
      <c r="G40" s="45"/>
      <c r="H40" s="41" t="s">
        <v>31</v>
      </c>
      <c r="I40" s="42">
        <v>1000</v>
      </c>
      <c r="J40" s="42">
        <f>I40*12</f>
        <v>12000</v>
      </c>
      <c r="K40" s="42">
        <f>I40*24</f>
        <v>24000</v>
      </c>
      <c r="L40" s="42">
        <f>I40*36</f>
        <v>36000</v>
      </c>
      <c r="M40" s="42">
        <f>I40*52</f>
        <v>52000</v>
      </c>
      <c r="N40" s="45"/>
      <c r="O40" s="41" t="s">
        <v>31</v>
      </c>
      <c r="P40" s="42">
        <v>3000</v>
      </c>
      <c r="Q40" s="42">
        <f>P40*2</f>
        <v>6000</v>
      </c>
      <c r="R40" s="45"/>
      <c r="S40" s="45"/>
      <c r="T40" s="36"/>
      <c r="U40" s="36"/>
      <c r="V40" s="36"/>
      <c r="W40" s="36"/>
    </row>
    <row r="41" spans="1:23" ht="15" customHeight="1" thickTop="1">
      <c r="A41" s="43" t="s">
        <v>32</v>
      </c>
      <c r="B41" s="44">
        <f>SUM(B37:B40)</f>
        <v>3800</v>
      </c>
      <c r="C41" s="44">
        <f>SUM(C37:C40)</f>
        <v>45600</v>
      </c>
      <c r="D41" s="44">
        <f>SUM(D37:D40)</f>
        <v>91200</v>
      </c>
      <c r="E41" s="44">
        <f>SUM(E37:E40)</f>
        <v>136800</v>
      </c>
      <c r="F41" s="44">
        <f>SUM(F37:F40)</f>
        <v>197600</v>
      </c>
      <c r="G41" s="36"/>
      <c r="H41" s="43" t="s">
        <v>32</v>
      </c>
      <c r="I41" s="44">
        <f>SUM(I37:I40)</f>
        <v>4000</v>
      </c>
      <c r="J41" s="44">
        <f>SUM(J37:J40)</f>
        <v>48000</v>
      </c>
      <c r="K41" s="44">
        <f>SUM(K37:K40)</f>
        <v>96000</v>
      </c>
      <c r="L41" s="44">
        <f>SUM(L37:L40)</f>
        <v>144000</v>
      </c>
      <c r="M41" s="44">
        <f>SUM(M37:M40)</f>
        <v>208000</v>
      </c>
      <c r="N41" s="36"/>
      <c r="O41" s="46" t="s">
        <v>32</v>
      </c>
      <c r="P41" s="44">
        <f>SUM(P37:P40)</f>
        <v>225000</v>
      </c>
      <c r="Q41" s="44">
        <f>SUM(Q37:Q40)</f>
        <v>450000</v>
      </c>
      <c r="R41" s="36"/>
      <c r="S41" s="36"/>
      <c r="T41" s="45"/>
      <c r="U41" s="45"/>
      <c r="V41" s="45"/>
      <c r="W41" s="36"/>
    </row>
    <row r="42" spans="1:23" ht="15" customHeight="1">
      <c r="A42" s="60"/>
      <c r="B42" s="57"/>
      <c r="C42" s="57"/>
      <c r="D42" s="57"/>
      <c r="E42" s="57"/>
      <c r="F42" s="57"/>
      <c r="G42" s="36"/>
      <c r="H42" s="36"/>
      <c r="J42" s="36"/>
      <c r="K42" s="36"/>
      <c r="L42" s="36"/>
      <c r="M42" s="36"/>
      <c r="N42" s="36"/>
      <c r="O42" s="64"/>
      <c r="P42" s="57"/>
      <c r="Q42" s="57"/>
      <c r="R42" s="36"/>
      <c r="S42" s="36"/>
      <c r="T42" s="36"/>
      <c r="U42" s="36"/>
      <c r="V42" s="36"/>
      <c r="W42" s="36"/>
    </row>
    <row r="43" spans="1:23" ht="15" customHeight="1">
      <c r="A43" s="36"/>
      <c r="B43" s="36"/>
      <c r="C43" s="36"/>
      <c r="D43" s="36"/>
      <c r="E43" s="36"/>
      <c r="F43" s="36"/>
      <c r="G43" s="36"/>
      <c r="H43" s="36"/>
      <c r="J43" s="36"/>
      <c r="K43" s="36"/>
      <c r="L43" s="36"/>
      <c r="M43" s="36"/>
      <c r="N43" s="36"/>
      <c r="O43" s="45"/>
      <c r="P43" s="45"/>
      <c r="Q43" s="45"/>
      <c r="R43" s="36"/>
      <c r="S43" s="36"/>
      <c r="T43" s="36"/>
      <c r="U43" s="36"/>
      <c r="V43" s="36"/>
      <c r="W43" s="36"/>
    </row>
    <row r="44" spans="1:23" ht="15" customHeight="1">
      <c r="A44" s="18" t="s">
        <v>59</v>
      </c>
      <c r="B44" s="35" t="s">
        <v>69</v>
      </c>
      <c r="C44" s="35"/>
      <c r="D44" s="35"/>
      <c r="E44" s="35"/>
      <c r="F44" s="35"/>
      <c r="G44" s="36"/>
      <c r="H44" s="36"/>
      <c r="J44" s="36"/>
      <c r="K44" s="36"/>
      <c r="L44" s="36"/>
      <c r="M44" s="36"/>
      <c r="N44" s="36"/>
      <c r="O44" s="18" t="s">
        <v>140</v>
      </c>
      <c r="P44" s="35" t="s">
        <v>61</v>
      </c>
      <c r="Q44" s="35"/>
      <c r="R44" s="36"/>
      <c r="S44" s="36"/>
      <c r="T44" s="36"/>
      <c r="U44" s="36"/>
      <c r="V44" s="36"/>
      <c r="W44" s="36"/>
    </row>
    <row r="45" spans="1:23" ht="15" customHeight="1">
      <c r="A45" s="35"/>
      <c r="B45" s="35" t="s">
        <v>71</v>
      </c>
      <c r="C45" s="35"/>
      <c r="D45" s="35"/>
      <c r="E45" s="35"/>
      <c r="F45" s="35"/>
      <c r="G45" s="36"/>
      <c r="H45" s="36"/>
      <c r="J45" s="36"/>
      <c r="K45" s="36"/>
      <c r="L45" s="36"/>
      <c r="M45" s="36"/>
      <c r="N45" s="36"/>
      <c r="O45" s="37"/>
      <c r="P45" s="35" t="s">
        <v>63</v>
      </c>
      <c r="Q45" s="35"/>
      <c r="R45" s="36"/>
      <c r="S45" s="36"/>
      <c r="T45" s="36"/>
      <c r="U45" s="36"/>
      <c r="V45" s="36"/>
      <c r="W45" s="36"/>
    </row>
    <row r="46" spans="1:23" ht="15" customHeight="1">
      <c r="A46" s="35"/>
      <c r="B46" s="35" t="s">
        <v>73</v>
      </c>
      <c r="C46" s="35"/>
      <c r="D46" s="35"/>
      <c r="E46" s="35"/>
      <c r="F46" s="35"/>
      <c r="G46" s="36"/>
      <c r="H46" s="36"/>
      <c r="J46" s="36"/>
      <c r="K46" s="36"/>
      <c r="L46" s="36"/>
      <c r="M46" s="36"/>
      <c r="N46" s="36"/>
      <c r="O46" s="35"/>
      <c r="P46" s="35" t="s">
        <v>16</v>
      </c>
      <c r="Q46" s="35"/>
      <c r="R46" s="36"/>
      <c r="S46" s="36"/>
      <c r="T46" s="36"/>
      <c r="U46" s="36"/>
      <c r="V46" s="36"/>
      <c r="W46" s="36"/>
    </row>
    <row r="47" spans="1:23" ht="15" customHeight="1">
      <c r="A47" s="35"/>
      <c r="B47" s="35"/>
      <c r="C47" s="35"/>
      <c r="D47" s="35"/>
      <c r="E47" s="35"/>
      <c r="F47" s="35"/>
      <c r="G47" s="36"/>
      <c r="H47" s="36"/>
      <c r="J47" s="36"/>
      <c r="K47" s="36"/>
      <c r="L47" s="36"/>
      <c r="M47" s="36"/>
      <c r="N47" s="36"/>
      <c r="O47" s="35" t="s">
        <v>65</v>
      </c>
      <c r="P47" s="35"/>
      <c r="Q47" s="35"/>
      <c r="R47" s="36"/>
      <c r="S47" s="36"/>
      <c r="T47" s="36"/>
      <c r="U47" s="36"/>
      <c r="V47" s="36"/>
      <c r="W47" s="38"/>
    </row>
    <row r="48" spans="1:23" s="23" customFormat="1" ht="15" customHeight="1">
      <c r="A48" s="35" t="s">
        <v>76</v>
      </c>
      <c r="B48" s="35"/>
      <c r="C48" s="35"/>
      <c r="D48" s="35"/>
      <c r="E48" s="35"/>
      <c r="F48" s="35"/>
      <c r="G48" s="38"/>
      <c r="H48" s="38"/>
      <c r="I48" s="38"/>
      <c r="J48" s="38"/>
      <c r="K48" s="38"/>
      <c r="L48" s="38"/>
      <c r="M48" s="38"/>
      <c r="N48" s="38"/>
      <c r="O48" s="35"/>
      <c r="P48" s="35"/>
      <c r="Q48" s="35"/>
      <c r="R48" s="38"/>
      <c r="S48" s="38"/>
      <c r="T48" s="36"/>
      <c r="U48" s="36"/>
      <c r="V48" s="36"/>
      <c r="W48" s="38"/>
    </row>
    <row r="49" spans="1:23" s="23" customFormat="1" ht="15" customHeight="1">
      <c r="A49" s="85" t="s">
        <v>202</v>
      </c>
      <c r="B49" s="65" t="s">
        <v>141</v>
      </c>
      <c r="C49" s="65" t="s">
        <v>142</v>
      </c>
      <c r="D49" s="65" t="s">
        <v>143</v>
      </c>
      <c r="E49" s="65" t="s">
        <v>144</v>
      </c>
      <c r="F49" s="65" t="s">
        <v>145</v>
      </c>
      <c r="G49" s="38"/>
      <c r="H49" s="38"/>
      <c r="I49" s="38"/>
      <c r="J49" s="38"/>
      <c r="K49" s="38"/>
      <c r="L49" s="38"/>
      <c r="M49" s="38"/>
      <c r="N49" s="38"/>
      <c r="O49" s="85" t="s">
        <v>202</v>
      </c>
      <c r="P49" s="65" t="s">
        <v>146</v>
      </c>
      <c r="Q49" s="65" t="s">
        <v>147</v>
      </c>
      <c r="R49" s="38"/>
      <c r="S49" s="38"/>
      <c r="T49" s="38"/>
      <c r="U49" s="38"/>
      <c r="V49" s="38"/>
      <c r="W49" s="36"/>
    </row>
    <row r="50" spans="1:23" ht="15" customHeight="1">
      <c r="A50" s="85" t="s">
        <v>203</v>
      </c>
      <c r="B50" s="67" t="s">
        <v>20</v>
      </c>
      <c r="C50" s="67" t="s">
        <v>21</v>
      </c>
      <c r="D50" s="67" t="s">
        <v>22</v>
      </c>
      <c r="E50" s="67" t="s">
        <v>23</v>
      </c>
      <c r="F50" s="67" t="s">
        <v>24</v>
      </c>
      <c r="G50" s="36"/>
      <c r="H50" s="36"/>
      <c r="J50" s="36"/>
      <c r="K50" s="36"/>
      <c r="L50" s="36"/>
      <c r="M50" s="36"/>
      <c r="N50" s="36"/>
      <c r="O50" s="85" t="s">
        <v>203</v>
      </c>
      <c r="P50" s="67" t="s">
        <v>20</v>
      </c>
      <c r="Q50" s="67" t="s">
        <v>25</v>
      </c>
      <c r="R50" s="36"/>
      <c r="S50" s="36"/>
      <c r="T50" s="38"/>
      <c r="U50" s="38"/>
      <c r="V50" s="38"/>
      <c r="W50" s="36"/>
    </row>
    <row r="51" spans="1:23" ht="15" customHeight="1">
      <c r="A51" s="39" t="s">
        <v>27</v>
      </c>
      <c r="B51" s="40">
        <v>1000</v>
      </c>
      <c r="C51" s="40">
        <f>B51*12</f>
        <v>12000</v>
      </c>
      <c r="D51" s="40">
        <f>B51*24</f>
        <v>24000</v>
      </c>
      <c r="E51" s="40">
        <f>B51*36</f>
        <v>36000</v>
      </c>
      <c r="F51" s="40">
        <f>B51*52</f>
        <v>52000</v>
      </c>
      <c r="G51" s="36"/>
      <c r="H51" s="36"/>
      <c r="J51" s="36"/>
      <c r="K51" s="36"/>
      <c r="L51" s="36"/>
      <c r="M51" s="36"/>
      <c r="N51" s="36"/>
      <c r="O51" s="39" t="s">
        <v>27</v>
      </c>
      <c r="P51" s="40">
        <v>50000</v>
      </c>
      <c r="Q51" s="40">
        <f>P51*2</f>
        <v>100000</v>
      </c>
      <c r="R51" s="36"/>
      <c r="S51" s="36"/>
      <c r="T51" s="36"/>
      <c r="U51" s="36"/>
      <c r="V51" s="36"/>
      <c r="W51" s="36"/>
    </row>
    <row r="52" spans="1:23" ht="15" customHeight="1">
      <c r="A52" s="39" t="s">
        <v>29</v>
      </c>
      <c r="B52" s="40">
        <v>300</v>
      </c>
      <c r="C52" s="40">
        <f>B52*12</f>
        <v>3600</v>
      </c>
      <c r="D52" s="40">
        <f>B52*24</f>
        <v>7200</v>
      </c>
      <c r="E52" s="40">
        <f>B52*36</f>
        <v>10800</v>
      </c>
      <c r="F52" s="40">
        <f>B52*52</f>
        <v>15600</v>
      </c>
      <c r="G52" s="36"/>
      <c r="H52" s="36"/>
      <c r="J52" s="36"/>
      <c r="K52" s="36"/>
      <c r="L52" s="36"/>
      <c r="M52" s="36"/>
      <c r="N52" s="36"/>
      <c r="O52" s="39" t="s">
        <v>67</v>
      </c>
      <c r="P52" s="40">
        <v>10000</v>
      </c>
      <c r="Q52" s="40">
        <f>P52*2</f>
        <v>20000</v>
      </c>
      <c r="R52" s="36"/>
      <c r="S52" s="36"/>
      <c r="T52" s="36"/>
      <c r="U52" s="36"/>
      <c r="V52" s="36"/>
      <c r="W52" s="36"/>
    </row>
    <row r="53" spans="1:23" ht="15" customHeight="1">
      <c r="A53" s="39" t="s">
        <v>30</v>
      </c>
      <c r="B53" s="40">
        <v>200</v>
      </c>
      <c r="C53" s="40">
        <f>B53*12</f>
        <v>2400</v>
      </c>
      <c r="D53" s="40">
        <f>B53*24</f>
        <v>4800</v>
      </c>
      <c r="E53" s="40">
        <f>B53*36</f>
        <v>7200</v>
      </c>
      <c r="F53" s="40">
        <f>B53*52</f>
        <v>10400</v>
      </c>
      <c r="G53" s="36"/>
      <c r="H53" s="36"/>
      <c r="J53" s="36"/>
      <c r="K53" s="36"/>
      <c r="L53" s="36"/>
      <c r="M53" s="36"/>
      <c r="N53" s="36"/>
      <c r="O53" s="39" t="s">
        <v>29</v>
      </c>
      <c r="P53" s="40">
        <v>5000</v>
      </c>
      <c r="Q53" s="40">
        <f>P53*2</f>
        <v>10000</v>
      </c>
      <c r="R53" s="36"/>
      <c r="S53" s="36"/>
      <c r="T53" s="36"/>
      <c r="U53" s="36"/>
      <c r="V53" s="36"/>
      <c r="W53" s="45"/>
    </row>
    <row r="54" spans="1:23" s="25" customFormat="1" ht="15" customHeight="1" thickBot="1">
      <c r="A54" s="41" t="s">
        <v>31</v>
      </c>
      <c r="B54" s="42">
        <v>0</v>
      </c>
      <c r="C54" s="42">
        <f>B54*12</f>
        <v>0</v>
      </c>
      <c r="D54" s="42">
        <f>B54*24</f>
        <v>0</v>
      </c>
      <c r="E54" s="42">
        <f>B54*36</f>
        <v>0</v>
      </c>
      <c r="F54" s="42">
        <f>B54*52</f>
        <v>0</v>
      </c>
      <c r="G54" s="45"/>
      <c r="H54" s="45"/>
      <c r="I54" s="45"/>
      <c r="J54" s="45"/>
      <c r="K54" s="45"/>
      <c r="L54" s="45"/>
      <c r="M54" s="45"/>
      <c r="N54" s="45"/>
      <c r="O54" s="39" t="s">
        <v>30</v>
      </c>
      <c r="P54" s="40">
        <v>5000</v>
      </c>
      <c r="Q54" s="40">
        <f>P54*2</f>
        <v>10000</v>
      </c>
      <c r="R54" s="45"/>
      <c r="S54" s="45"/>
      <c r="T54" s="36"/>
      <c r="U54" s="36"/>
      <c r="V54" s="36"/>
      <c r="W54" s="36"/>
    </row>
    <row r="55" spans="1:23" ht="15" customHeight="1" thickBot="1" thickTop="1">
      <c r="A55" s="43" t="s">
        <v>32</v>
      </c>
      <c r="B55" s="44">
        <f>SUM(B51:B54)</f>
        <v>1500</v>
      </c>
      <c r="C55" s="44">
        <f>SUM(C51:C54)</f>
        <v>18000</v>
      </c>
      <c r="D55" s="44">
        <f>SUM(D51:D54)</f>
        <v>36000</v>
      </c>
      <c r="E55" s="44">
        <f>SUM(E51:E54)</f>
        <v>54000</v>
      </c>
      <c r="F55" s="44">
        <f>SUM(F51:F54)</f>
        <v>78000</v>
      </c>
      <c r="G55" s="36"/>
      <c r="H55" s="36"/>
      <c r="J55" s="36"/>
      <c r="K55" s="36"/>
      <c r="L55" s="36"/>
      <c r="M55" s="36"/>
      <c r="N55" s="36"/>
      <c r="O55" s="41" t="s">
        <v>31</v>
      </c>
      <c r="P55" s="42">
        <v>5000</v>
      </c>
      <c r="Q55" s="42">
        <f>P55*2</f>
        <v>10000</v>
      </c>
      <c r="R55" s="36"/>
      <c r="S55" s="36"/>
      <c r="T55" s="45"/>
      <c r="U55" s="45"/>
      <c r="V55" s="45"/>
      <c r="W55" s="36"/>
    </row>
    <row r="56" spans="1:23" ht="15" customHeight="1" thickTop="1">
      <c r="A56" s="36"/>
      <c r="B56" s="36"/>
      <c r="C56" s="36"/>
      <c r="D56" s="36"/>
      <c r="E56" s="36"/>
      <c r="F56" s="36"/>
      <c r="G56" s="36"/>
      <c r="H56" s="36"/>
      <c r="J56" s="36"/>
      <c r="K56" s="36"/>
      <c r="L56" s="36"/>
      <c r="M56" s="36"/>
      <c r="N56" s="36"/>
      <c r="O56" s="46" t="s">
        <v>32</v>
      </c>
      <c r="P56" s="44">
        <f>SUM(P51:P55)</f>
        <v>75000</v>
      </c>
      <c r="Q56" s="44">
        <f>SUM(Q51:Q55)</f>
        <v>150000</v>
      </c>
      <c r="R56" s="36"/>
      <c r="S56" s="36"/>
      <c r="T56" s="36"/>
      <c r="U56" s="36"/>
      <c r="V56" s="36"/>
      <c r="W56" s="36"/>
    </row>
    <row r="57" spans="1:22" ht="15" customHeight="1">
      <c r="A57" s="36"/>
      <c r="B57" s="36"/>
      <c r="C57" s="36"/>
      <c r="D57" s="36"/>
      <c r="E57" s="36"/>
      <c r="F57" s="36"/>
      <c r="G57" s="36"/>
      <c r="H57" s="36"/>
      <c r="J57" s="36"/>
      <c r="K57" s="36"/>
      <c r="L57" s="36"/>
      <c r="M57" s="36"/>
      <c r="N57" s="36"/>
      <c r="O57" s="64"/>
      <c r="P57" s="57"/>
      <c r="Q57" s="57"/>
      <c r="R57" s="36"/>
      <c r="S57" s="36"/>
      <c r="T57" s="36"/>
      <c r="U57" s="36"/>
      <c r="V57" s="36"/>
    </row>
    <row r="58" spans="8:22" ht="15" customHeight="1">
      <c r="H58" s="36"/>
      <c r="J58" s="36"/>
      <c r="K58" s="36"/>
      <c r="L58" s="36"/>
      <c r="M58" s="36"/>
      <c r="O58" s="45"/>
      <c r="P58" s="45"/>
      <c r="Q58" s="45"/>
      <c r="T58" s="36"/>
      <c r="U58" s="36"/>
      <c r="V58" s="36"/>
    </row>
    <row r="59" spans="8:13" ht="15" customHeight="1">
      <c r="H59" s="36"/>
      <c r="J59" s="36"/>
      <c r="K59" s="36"/>
      <c r="L59" s="36"/>
      <c r="M59" s="36"/>
    </row>
    <row r="60" spans="8:13" ht="15" customHeight="1">
      <c r="H60" s="36"/>
      <c r="J60" s="36"/>
      <c r="K60" s="36"/>
      <c r="L60" s="36"/>
      <c r="M60" s="36"/>
    </row>
    <row r="61" spans="8:13" ht="15" customHeight="1">
      <c r="H61" s="36"/>
      <c r="J61" s="36"/>
      <c r="K61" s="36"/>
      <c r="L61" s="36"/>
      <c r="M61" s="36"/>
    </row>
    <row r="62" spans="8:13" ht="15" customHeight="1">
      <c r="H62" s="36"/>
      <c r="J62" s="36"/>
      <c r="K62" s="36"/>
      <c r="L62" s="36"/>
      <c r="M62" s="36"/>
    </row>
    <row r="63" spans="8:13" ht="15" customHeight="1">
      <c r="H63" s="36"/>
      <c r="J63" s="36"/>
      <c r="K63" s="36"/>
      <c r="L63" s="36"/>
      <c r="M63" s="36"/>
    </row>
    <row r="64" spans="8:13" ht="15" customHeight="1">
      <c r="H64" s="36"/>
      <c r="J64" s="36"/>
      <c r="K64" s="36"/>
      <c r="L64" s="36"/>
      <c r="M64" s="36"/>
    </row>
    <row r="65" spans="8:13" ht="15" customHeight="1">
      <c r="H65" s="36"/>
      <c r="J65" s="36"/>
      <c r="K65" s="36"/>
      <c r="L65" s="36"/>
      <c r="M65" s="36"/>
    </row>
    <row r="66" spans="8:13" ht="15" customHeight="1">
      <c r="H66" s="36"/>
      <c r="J66" s="36"/>
      <c r="K66" s="36"/>
      <c r="L66" s="36"/>
      <c r="M66" s="36"/>
    </row>
    <row r="67" spans="8:13" ht="15" customHeight="1">
      <c r="H67" s="36"/>
      <c r="J67" s="36"/>
      <c r="K67" s="36"/>
      <c r="L67" s="36"/>
      <c r="M67" s="36"/>
    </row>
    <row r="68" spans="8:13" ht="15" customHeight="1">
      <c r="H68" s="36"/>
      <c r="J68" s="36"/>
      <c r="K68" s="36"/>
      <c r="L68" s="36"/>
      <c r="M68" s="36"/>
    </row>
  </sheetData>
  <mergeCells count="3">
    <mergeCell ref="T1:V1"/>
    <mergeCell ref="T17:V17"/>
    <mergeCell ref="T30:V30"/>
  </mergeCells>
  <printOptions/>
  <pageMargins left="0.24" right="0.21" top="1" bottom="0.66" header="0.512" footer="0.37"/>
  <pageSetup horizontalDpi="600" verticalDpi="600" orientation="landscape" paperSize="8" scale="85" r:id="rId1"/>
  <headerFooter alignWithMargins="0">
    <oddHeader>&amp;L&amp;14第2回東海ブロッククラブミーティング2007　グループワーク資料『クラブ事業費シート』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4">
      <selection activeCell="D5" sqref="D5"/>
    </sheetView>
  </sheetViews>
  <sheetFormatPr defaultColWidth="9.00390625" defaultRowHeight="13.5"/>
  <cols>
    <col min="1" max="1" width="9.375" style="70" customWidth="1"/>
    <col min="2" max="2" width="17.375" style="70" customWidth="1"/>
    <col min="3" max="4" width="16.875" style="72" customWidth="1"/>
    <col min="5" max="6" width="16.875" style="70" customWidth="1"/>
    <col min="7" max="16384" width="9.00390625" style="70" customWidth="1"/>
  </cols>
  <sheetData>
    <row r="1" spans="1:3" ht="14.25">
      <c r="A1" s="69" t="s">
        <v>148</v>
      </c>
      <c r="C1" s="71"/>
    </row>
    <row r="2" spans="3:7" ht="13.5">
      <c r="C2" s="73"/>
      <c r="D2" s="73"/>
      <c r="E2" s="74"/>
      <c r="F2" s="74"/>
      <c r="G2" s="75"/>
    </row>
    <row r="3" spans="1:4" ht="31.5" customHeight="1">
      <c r="A3" s="107" t="s">
        <v>205</v>
      </c>
      <c r="B3" s="103"/>
      <c r="C3" s="76" t="s">
        <v>206</v>
      </c>
      <c r="D3" s="76" t="s">
        <v>204</v>
      </c>
    </row>
    <row r="4" spans="1:4" ht="18" customHeight="1">
      <c r="A4" s="107" t="s">
        <v>202</v>
      </c>
      <c r="B4" s="103"/>
      <c r="C4" s="86" t="s">
        <v>82</v>
      </c>
      <c r="D4" s="87" t="s">
        <v>208</v>
      </c>
    </row>
    <row r="5" spans="1:4" ht="23.25" customHeight="1">
      <c r="A5" s="104" t="s">
        <v>79</v>
      </c>
      <c r="B5" s="105"/>
      <c r="C5" s="77">
        <v>180000</v>
      </c>
      <c r="D5" s="78">
        <v>0</v>
      </c>
    </row>
    <row r="6" spans="1:4" ht="23.25" customHeight="1">
      <c r="A6" s="104" t="s">
        <v>80</v>
      </c>
      <c r="B6" s="105"/>
      <c r="C6" s="77">
        <v>720000</v>
      </c>
      <c r="D6" s="78">
        <v>0</v>
      </c>
    </row>
    <row r="7" spans="1:4" ht="23.25" customHeight="1">
      <c r="A7" s="104" t="s">
        <v>32</v>
      </c>
      <c r="B7" s="105"/>
      <c r="C7" s="79">
        <f>SUM(C5:C6)</f>
        <v>900000</v>
      </c>
      <c r="D7" s="79">
        <f>SUM(D5:D6)</f>
        <v>0</v>
      </c>
    </row>
    <row r="8" spans="3:4" ht="23.25" customHeight="1">
      <c r="C8" s="80"/>
      <c r="D8" s="80"/>
    </row>
    <row r="9" spans="1:6" ht="23.25" customHeight="1">
      <c r="A9" s="107" t="s">
        <v>81</v>
      </c>
      <c r="B9" s="103"/>
      <c r="C9" s="108" t="s">
        <v>82</v>
      </c>
      <c r="D9" s="108" t="s">
        <v>208</v>
      </c>
      <c r="E9" s="108" t="s">
        <v>209</v>
      </c>
      <c r="F9" s="110" t="s">
        <v>210</v>
      </c>
    </row>
    <row r="10" spans="1:6" ht="23.25" customHeight="1">
      <c r="A10" s="107" t="s">
        <v>207</v>
      </c>
      <c r="B10" s="103"/>
      <c r="C10" s="109"/>
      <c r="D10" s="109"/>
      <c r="E10" s="109"/>
      <c r="F10" s="106"/>
    </row>
    <row r="11" spans="1:6" ht="23.25" customHeight="1">
      <c r="A11" s="104" t="s">
        <v>30</v>
      </c>
      <c r="B11" s="105"/>
      <c r="C11" s="77">
        <f>D11*3</f>
        <v>540000</v>
      </c>
      <c r="D11" s="77">
        <v>180000</v>
      </c>
      <c r="E11" s="77">
        <v>60000</v>
      </c>
      <c r="F11" s="77">
        <v>45000</v>
      </c>
    </row>
    <row r="12" spans="1:6" ht="23.25" customHeight="1">
      <c r="A12" s="104" t="s">
        <v>83</v>
      </c>
      <c r="B12" s="105"/>
      <c r="C12" s="77">
        <f>D12*3</f>
        <v>600000</v>
      </c>
      <c r="D12" s="77">
        <v>200000</v>
      </c>
      <c r="E12" s="77">
        <v>0</v>
      </c>
      <c r="F12" s="77">
        <v>0</v>
      </c>
    </row>
    <row r="13" spans="1:6" ht="23.25" customHeight="1">
      <c r="A13" s="104" t="s">
        <v>29</v>
      </c>
      <c r="B13" s="105"/>
      <c r="C13" s="77">
        <v>1000000</v>
      </c>
      <c r="D13" s="77">
        <v>540000</v>
      </c>
      <c r="E13" s="77">
        <v>180000</v>
      </c>
      <c r="F13" s="77">
        <v>50000</v>
      </c>
    </row>
    <row r="14" spans="1:6" ht="23.25" customHeight="1">
      <c r="A14" s="102" t="s">
        <v>84</v>
      </c>
      <c r="B14" s="105"/>
      <c r="C14" s="77">
        <v>200000</v>
      </c>
      <c r="D14" s="77">
        <v>100000</v>
      </c>
      <c r="E14" s="77">
        <v>50000</v>
      </c>
      <c r="F14" s="77">
        <v>30000</v>
      </c>
    </row>
    <row r="15" spans="1:6" ht="23.25" customHeight="1">
      <c r="A15" s="104" t="s">
        <v>85</v>
      </c>
      <c r="B15" s="105"/>
      <c r="C15" s="77">
        <f>D15*3</f>
        <v>900000</v>
      </c>
      <c r="D15" s="77">
        <v>300000</v>
      </c>
      <c r="E15" s="77">
        <v>150000</v>
      </c>
      <c r="F15" s="77">
        <v>100000</v>
      </c>
    </row>
    <row r="16" spans="1:6" ht="23.25" customHeight="1">
      <c r="A16" s="104" t="s">
        <v>86</v>
      </c>
      <c r="B16" s="105"/>
      <c r="C16" s="77">
        <v>200000</v>
      </c>
      <c r="D16" s="77">
        <v>50000</v>
      </c>
      <c r="E16" s="77">
        <v>20000</v>
      </c>
      <c r="F16" s="77">
        <v>10000</v>
      </c>
    </row>
    <row r="17" spans="1:6" ht="23.25" customHeight="1">
      <c r="A17" s="104" t="s">
        <v>32</v>
      </c>
      <c r="B17" s="105"/>
      <c r="C17" s="79">
        <f>SUM(C11:C16)</f>
        <v>3440000</v>
      </c>
      <c r="D17" s="79">
        <f>SUM(D11:D16)</f>
        <v>1370000</v>
      </c>
      <c r="E17" s="79">
        <f>SUM(E9:E16)</f>
        <v>460000</v>
      </c>
      <c r="F17" s="79">
        <f>SUM(F9:F16)</f>
        <v>235000</v>
      </c>
    </row>
    <row r="19" spans="1:4" ht="18.75" customHeight="1">
      <c r="A19" s="107" t="s">
        <v>87</v>
      </c>
      <c r="B19" s="103"/>
      <c r="C19" s="81" t="s">
        <v>149</v>
      </c>
      <c r="D19" s="71" t="s">
        <v>88</v>
      </c>
    </row>
    <row r="20" spans="1:3" ht="18.75" customHeight="1">
      <c r="A20" s="82" t="s">
        <v>89</v>
      </c>
      <c r="B20" s="83">
        <v>200000</v>
      </c>
      <c r="C20" s="79">
        <v>2400000</v>
      </c>
    </row>
    <row r="21" spans="1:3" ht="18.75" customHeight="1">
      <c r="A21" s="82" t="s">
        <v>90</v>
      </c>
      <c r="B21" s="83">
        <v>80000</v>
      </c>
      <c r="C21" s="79">
        <v>960000</v>
      </c>
    </row>
    <row r="22" spans="1:3" ht="18.75" customHeight="1">
      <c r="A22" s="82" t="s">
        <v>91</v>
      </c>
      <c r="B22" s="83">
        <v>50000</v>
      </c>
      <c r="C22" s="79">
        <v>600000</v>
      </c>
    </row>
    <row r="23" spans="1:3" ht="18.75" customHeight="1">
      <c r="A23" s="84" t="s">
        <v>92</v>
      </c>
      <c r="B23" s="78"/>
      <c r="C23" s="79">
        <v>0</v>
      </c>
    </row>
  </sheetData>
  <mergeCells count="19">
    <mergeCell ref="A3:B3"/>
    <mergeCell ref="A10:B10"/>
    <mergeCell ref="A7:B7"/>
    <mergeCell ref="A4:B4"/>
    <mergeCell ref="A9:B9"/>
    <mergeCell ref="A11:B11"/>
    <mergeCell ref="A5:B5"/>
    <mergeCell ref="A6:B6"/>
    <mergeCell ref="A17:B17"/>
    <mergeCell ref="A19:B19"/>
    <mergeCell ref="A12:B12"/>
    <mergeCell ref="A13:B13"/>
    <mergeCell ref="A15:B15"/>
    <mergeCell ref="A16:B16"/>
    <mergeCell ref="A14:B14"/>
    <mergeCell ref="C9:C10"/>
    <mergeCell ref="D9:D10"/>
    <mergeCell ref="E9:E10"/>
    <mergeCell ref="F9:F10"/>
  </mergeCells>
  <printOptions/>
  <pageMargins left="0.75" right="0.75" top="0.66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3"/>
  <sheetViews>
    <sheetView workbookViewId="0" topLeftCell="A1">
      <selection activeCell="A55" sqref="A55"/>
    </sheetView>
  </sheetViews>
  <sheetFormatPr defaultColWidth="9.00390625" defaultRowHeight="15.75" customHeight="1"/>
  <cols>
    <col min="1" max="1" width="5.75390625" style="0" bestFit="1" customWidth="1"/>
    <col min="2" max="2" width="11.625" style="26" customWidth="1"/>
  </cols>
  <sheetData>
    <row r="1" spans="1:2" ht="15.75" customHeight="1">
      <c r="A1" s="29" t="s">
        <v>0</v>
      </c>
      <c r="B1" s="30" t="s">
        <v>78</v>
      </c>
    </row>
    <row r="2" spans="1:2" ht="15.75" customHeight="1">
      <c r="A2" s="29"/>
      <c r="B2" s="30"/>
    </row>
    <row r="3" spans="1:2" ht="15.75" customHeight="1">
      <c r="A3" s="27" t="s">
        <v>159</v>
      </c>
      <c r="B3" s="28">
        <v>25000</v>
      </c>
    </row>
    <row r="4" spans="1:2" ht="15.75" customHeight="1">
      <c r="A4" s="27" t="s">
        <v>160</v>
      </c>
      <c r="B4" s="28">
        <v>300000</v>
      </c>
    </row>
    <row r="5" spans="1:2" ht="15.75" customHeight="1">
      <c r="A5" s="27" t="s">
        <v>161</v>
      </c>
      <c r="B5" s="28">
        <v>600000</v>
      </c>
    </row>
    <row r="6" spans="1:2" ht="15.75" customHeight="1">
      <c r="A6" s="27" t="s">
        <v>162</v>
      </c>
      <c r="B6" s="28">
        <v>900000</v>
      </c>
    </row>
    <row r="7" spans="1:2" ht="15.75" customHeight="1">
      <c r="A7" s="27" t="s">
        <v>163</v>
      </c>
      <c r="B7" s="28">
        <v>1300000</v>
      </c>
    </row>
    <row r="8" spans="1:2" ht="15.75" customHeight="1">
      <c r="A8" s="27" t="s">
        <v>164</v>
      </c>
      <c r="B8" s="28">
        <v>15000</v>
      </c>
    </row>
    <row r="9" spans="1:2" ht="15.75" customHeight="1">
      <c r="A9" s="27" t="s">
        <v>165</v>
      </c>
      <c r="B9" s="28">
        <v>180000</v>
      </c>
    </row>
    <row r="10" spans="1:2" ht="15.75" customHeight="1">
      <c r="A10" s="27" t="s">
        <v>166</v>
      </c>
      <c r="B10" s="28">
        <v>360000</v>
      </c>
    </row>
    <row r="11" spans="1:2" ht="15.75" customHeight="1">
      <c r="A11" s="27" t="s">
        <v>167</v>
      </c>
      <c r="B11" s="28">
        <v>540000</v>
      </c>
    </row>
    <row r="12" spans="1:2" ht="15.75" customHeight="1">
      <c r="A12" s="27" t="s">
        <v>168</v>
      </c>
      <c r="B12" s="28">
        <v>780000</v>
      </c>
    </row>
    <row r="13" spans="1:2" ht="15.75" customHeight="1">
      <c r="A13" s="27" t="s">
        <v>169</v>
      </c>
      <c r="B13" s="28">
        <v>3800</v>
      </c>
    </row>
    <row r="14" spans="1:2" ht="15.75" customHeight="1">
      <c r="A14" s="27" t="s">
        <v>170</v>
      </c>
      <c r="B14" s="28">
        <v>45600</v>
      </c>
    </row>
    <row r="15" spans="1:2" ht="15.75" customHeight="1">
      <c r="A15" s="27" t="s">
        <v>171</v>
      </c>
      <c r="B15" s="28">
        <v>91200</v>
      </c>
    </row>
    <row r="16" spans="1:2" ht="15.75" customHeight="1">
      <c r="A16" s="27" t="s">
        <v>172</v>
      </c>
      <c r="B16" s="28">
        <v>136800</v>
      </c>
    </row>
    <row r="17" spans="1:2" ht="15.75" customHeight="1">
      <c r="A17" s="27" t="s">
        <v>173</v>
      </c>
      <c r="B17" s="28">
        <v>197600</v>
      </c>
    </row>
    <row r="18" spans="1:2" ht="15.75" customHeight="1">
      <c r="A18" s="27" t="s">
        <v>174</v>
      </c>
      <c r="B18" s="28">
        <v>1500</v>
      </c>
    </row>
    <row r="19" spans="1:2" ht="15.75" customHeight="1">
      <c r="A19" s="27" t="s">
        <v>175</v>
      </c>
      <c r="B19" s="28">
        <v>18000</v>
      </c>
    </row>
    <row r="20" spans="1:2" ht="15.75" customHeight="1">
      <c r="A20" s="27" t="s">
        <v>176</v>
      </c>
      <c r="B20" s="28">
        <v>36000</v>
      </c>
    </row>
    <row r="21" spans="1:2" ht="15.75" customHeight="1">
      <c r="A21" s="27" t="s">
        <v>177</v>
      </c>
      <c r="B21" s="28">
        <v>54000</v>
      </c>
    </row>
    <row r="22" spans="1:2" ht="15.75" customHeight="1">
      <c r="A22" s="27" t="s">
        <v>178</v>
      </c>
      <c r="B22" s="28">
        <v>78000</v>
      </c>
    </row>
    <row r="23" spans="1:2" ht="15.75" customHeight="1">
      <c r="A23" s="27" t="s">
        <v>179</v>
      </c>
      <c r="B23" s="28">
        <v>62000</v>
      </c>
    </row>
    <row r="24" spans="1:2" ht="15.75" customHeight="1">
      <c r="A24" s="27" t="s">
        <v>180</v>
      </c>
      <c r="B24" s="28">
        <v>194000</v>
      </c>
    </row>
    <row r="25" spans="1:2" ht="15.75" customHeight="1">
      <c r="A25" s="27" t="s">
        <v>181</v>
      </c>
      <c r="B25" s="28">
        <v>338000</v>
      </c>
    </row>
    <row r="26" spans="1:2" ht="15.75" customHeight="1">
      <c r="A26" s="27" t="s">
        <v>182</v>
      </c>
      <c r="B26" s="28">
        <v>482000</v>
      </c>
    </row>
    <row r="27" spans="1:2" ht="15.75" customHeight="1">
      <c r="A27" s="27" t="s">
        <v>183</v>
      </c>
      <c r="B27" s="28">
        <v>674000</v>
      </c>
    </row>
    <row r="28" spans="1:2" ht="15.75" customHeight="1">
      <c r="A28" s="27" t="s">
        <v>184</v>
      </c>
      <c r="B28" s="28">
        <v>42000</v>
      </c>
    </row>
    <row r="29" spans="1:2" ht="15.75" customHeight="1">
      <c r="A29" s="27" t="s">
        <v>185</v>
      </c>
      <c r="B29" s="28">
        <v>504000</v>
      </c>
    </row>
    <row r="30" spans="1:2" ht="15.75" customHeight="1">
      <c r="A30" s="27" t="s">
        <v>186</v>
      </c>
      <c r="B30" s="28">
        <v>1008000</v>
      </c>
    </row>
    <row r="31" spans="1:2" ht="15.75" customHeight="1">
      <c r="A31" s="27" t="s">
        <v>187</v>
      </c>
      <c r="B31" s="28">
        <v>1512000</v>
      </c>
    </row>
    <row r="32" spans="1:2" ht="15.75" customHeight="1">
      <c r="A32" s="27" t="s">
        <v>188</v>
      </c>
      <c r="B32" s="28">
        <v>2184000</v>
      </c>
    </row>
    <row r="33" spans="1:2" ht="15.75" customHeight="1">
      <c r="A33" s="27" t="s">
        <v>189</v>
      </c>
      <c r="B33" s="28">
        <v>4000</v>
      </c>
    </row>
    <row r="34" spans="1:2" ht="15.75" customHeight="1">
      <c r="A34" s="27" t="s">
        <v>190</v>
      </c>
      <c r="B34" s="28">
        <v>48000</v>
      </c>
    </row>
    <row r="35" spans="1:2" ht="15.75" customHeight="1">
      <c r="A35" s="27" t="s">
        <v>191</v>
      </c>
      <c r="B35" s="28">
        <v>96000</v>
      </c>
    </row>
    <row r="36" spans="1:2" ht="15.75" customHeight="1">
      <c r="A36" s="27" t="s">
        <v>192</v>
      </c>
      <c r="B36" s="28">
        <v>144000</v>
      </c>
    </row>
    <row r="37" spans="1:2" ht="15.75" customHeight="1">
      <c r="A37" s="27" t="s">
        <v>193</v>
      </c>
      <c r="B37" s="28">
        <v>208000</v>
      </c>
    </row>
    <row r="38" spans="1:2" ht="15.75" customHeight="1">
      <c r="A38" s="27" t="s">
        <v>194</v>
      </c>
      <c r="B38" s="28">
        <v>133000</v>
      </c>
    </row>
    <row r="39" spans="1:2" ht="15.75" customHeight="1">
      <c r="A39" s="27" t="s">
        <v>150</v>
      </c>
      <c r="B39" s="28">
        <v>266000</v>
      </c>
    </row>
    <row r="40" spans="1:2" ht="15.75" customHeight="1">
      <c r="A40" s="27" t="s">
        <v>195</v>
      </c>
      <c r="B40" s="28">
        <v>40000</v>
      </c>
    </row>
    <row r="41" spans="1:2" ht="15.75" customHeight="1">
      <c r="A41" s="27" t="s">
        <v>151</v>
      </c>
      <c r="B41" s="28">
        <v>80000</v>
      </c>
    </row>
    <row r="42" spans="1:2" ht="15.75" customHeight="1">
      <c r="A42" s="27" t="s">
        <v>196</v>
      </c>
      <c r="B42" s="28">
        <v>225000</v>
      </c>
    </row>
    <row r="43" spans="1:2" ht="15.75" customHeight="1">
      <c r="A43" s="27" t="s">
        <v>152</v>
      </c>
      <c r="B43" s="28">
        <v>450000</v>
      </c>
    </row>
    <row r="44" spans="1:2" ht="15.75" customHeight="1">
      <c r="A44" s="27" t="s">
        <v>153</v>
      </c>
      <c r="B44" s="28">
        <v>75000</v>
      </c>
    </row>
    <row r="45" spans="1:2" ht="15.75" customHeight="1">
      <c r="A45" s="27" t="s">
        <v>197</v>
      </c>
      <c r="B45" s="28">
        <v>150000</v>
      </c>
    </row>
    <row r="46" spans="1:2" ht="15.75" customHeight="1">
      <c r="A46" s="27" t="s">
        <v>198</v>
      </c>
      <c r="B46" s="28">
        <v>200000</v>
      </c>
    </row>
    <row r="47" spans="1:2" ht="15.75" customHeight="1">
      <c r="A47" s="31" t="s">
        <v>199</v>
      </c>
      <c r="B47" s="28">
        <v>100000</v>
      </c>
    </row>
    <row r="48" spans="1:2" ht="15.75" customHeight="1">
      <c r="A48" s="31" t="s">
        <v>154</v>
      </c>
      <c r="B48" s="28">
        <v>200000</v>
      </c>
    </row>
    <row r="49" spans="1:2" ht="15.75" customHeight="1">
      <c r="A49" s="31" t="s">
        <v>156</v>
      </c>
      <c r="B49" s="28">
        <v>400000</v>
      </c>
    </row>
    <row r="50" spans="1:2" ht="15.75" customHeight="1">
      <c r="A50" s="31" t="s">
        <v>200</v>
      </c>
      <c r="B50" s="28">
        <v>5000</v>
      </c>
    </row>
    <row r="51" spans="1:2" ht="15.75" customHeight="1">
      <c r="A51" s="31" t="s">
        <v>158</v>
      </c>
      <c r="B51" s="28">
        <v>60000</v>
      </c>
    </row>
    <row r="52" spans="1:2" ht="15.75" customHeight="1">
      <c r="A52" s="31" t="s">
        <v>201</v>
      </c>
      <c r="B52" s="28">
        <v>20000</v>
      </c>
    </row>
    <row r="53" spans="1:2" ht="15.75" customHeight="1">
      <c r="A53" s="27">
        <v>0</v>
      </c>
      <c r="B53" s="28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tukigawa-t</dc:creator>
  <cp:keywords/>
  <dc:description/>
  <cp:lastModifiedBy>kanaya-h</cp:lastModifiedBy>
  <cp:lastPrinted>2007-11-16T05:42:41Z</cp:lastPrinted>
  <dcterms:created xsi:type="dcterms:W3CDTF">2007-10-19T07:21:11Z</dcterms:created>
  <dcterms:modified xsi:type="dcterms:W3CDTF">2008-03-26T05:03:53Z</dcterms:modified>
  <cp:category/>
  <cp:version/>
  <cp:contentType/>
  <cp:contentStatus/>
</cp:coreProperties>
</file>