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事業費" sheetId="1" r:id="rId1"/>
    <sheet name="管理費 " sheetId="2" r:id="rId2"/>
  </sheets>
  <definedNames/>
  <calcPr fullCalcOnLoad="1"/>
</workbook>
</file>

<file path=xl/sharedStrings.xml><?xml version="1.0" encoding="utf-8"?>
<sst xmlns="http://schemas.openxmlformats.org/spreadsheetml/2006/main" count="189" uniqueCount="108">
  <si>
    <t>A教室</t>
  </si>
  <si>
    <t>借損料</t>
  </si>
  <si>
    <t>諸謝金</t>
  </si>
  <si>
    <t>消耗品</t>
  </si>
  <si>
    <t>その他</t>
  </si>
  <si>
    <t>合計</t>
  </si>
  <si>
    <t>1回あたり</t>
  </si>
  <si>
    <t>36回/年</t>
  </si>
  <si>
    <t>B教室</t>
  </si>
  <si>
    <t>C教室</t>
  </si>
  <si>
    <t>D教室</t>
  </si>
  <si>
    <t>2回/年</t>
  </si>
  <si>
    <t>12回/年</t>
  </si>
  <si>
    <t>水道光熱費</t>
  </si>
  <si>
    <t>家賃</t>
  </si>
  <si>
    <t>消耗品費</t>
  </si>
  <si>
    <t>備品</t>
  </si>
  <si>
    <t>通信運搬費</t>
  </si>
  <si>
    <t>賃金</t>
  </si>
  <si>
    <t>常勤者</t>
  </si>
  <si>
    <t>E教室</t>
  </si>
  <si>
    <t>I研修会</t>
  </si>
  <si>
    <t>旅費</t>
  </si>
  <si>
    <t>24回/年</t>
  </si>
  <si>
    <t>52回/年</t>
  </si>
  <si>
    <t>Fイベント</t>
  </si>
  <si>
    <t>Gイベント</t>
  </si>
  <si>
    <t>Hイベント</t>
  </si>
  <si>
    <t>K広報用パンフレット</t>
  </si>
  <si>
    <t>L広報チラシ</t>
  </si>
  <si>
    <t>＊賃金は複数選択の場合も考えられる</t>
  </si>
  <si>
    <t>J研修会</t>
  </si>
  <si>
    <t>・人気のあるプログラムであり、収益性が高い。</t>
  </si>
  <si>
    <t>・会場の減免措置はなし。</t>
  </si>
  <si>
    <t>・クラブ外から指導者を招聘。</t>
  </si>
  <si>
    <t>・運動会をイメージ</t>
  </si>
  <si>
    <t>・体力測定会をイメージ</t>
  </si>
  <si>
    <t>・スキー教室をイメージ</t>
  </si>
  <si>
    <t>･高齢者をターゲット</t>
  </si>
  <si>
    <t>･参加者は平均して多い。</t>
  </si>
  <si>
    <t>・小、中、高校生がターゲット</t>
  </si>
  <si>
    <t>･今後参加者の増加が見込まれる</t>
  </si>
  <si>
    <t>・グラウンドの使用料（減免措置）がある。</t>
  </si>
  <si>
    <t>・中年層がターゲット</t>
  </si>
  <si>
    <t>･夜間使用のため施設使用料がかかる</t>
  </si>
  <si>
    <t>・施設使用料が安い</t>
  </si>
  <si>
    <t>・大きな会場で、地域住民に対しての研修会</t>
  </si>
  <si>
    <t>･有名人が講演</t>
  </si>
  <si>
    <t>・クラブ内の指導者に対する研修会</t>
  </si>
  <si>
    <t>･参加料は見込めない。</t>
  </si>
  <si>
    <t>・指導者のスキルアップにつながる</t>
  </si>
  <si>
    <t>･参加者が少ないが、常連さんがくる</t>
  </si>
  <si>
    <t>･収益性は低いが、確実な収益は見込める</t>
  </si>
  <si>
    <t>・指導者は、クラブ内指導者</t>
  </si>
  <si>
    <t>･会員の確保を目的としている。</t>
  </si>
  <si>
    <t>・イベントを通し、クラブの広報を目的としている</t>
  </si>
  <si>
    <t>・サークル色の強い教室</t>
  </si>
  <si>
    <t>パート</t>
  </si>
  <si>
    <t>アルバイト</t>
  </si>
  <si>
    <t>ボランティアスタッフ</t>
  </si>
  <si>
    <t>施設管理費</t>
  </si>
  <si>
    <t>一般管理費</t>
  </si>
  <si>
    <t>A</t>
  </si>
  <si>
    <t>B</t>
  </si>
  <si>
    <t>C</t>
  </si>
  <si>
    <t>A事務所賃貸</t>
  </si>
  <si>
    <t>B「なし」または、
行政より無償貸与</t>
  </si>
  <si>
    <t>年間賃金</t>
  </si>
  <si>
    <t>M広報誌</t>
  </si>
  <si>
    <t>１回あたり</t>
  </si>
  <si>
    <t>４回/年</t>
  </si>
  <si>
    <t>１２回/年</t>
  </si>
  <si>
    <t>A-1</t>
  </si>
  <si>
    <t>A-2</t>
  </si>
  <si>
    <t>A-3</t>
  </si>
  <si>
    <t>A-4</t>
  </si>
  <si>
    <t>B-1</t>
  </si>
  <si>
    <t>B-2</t>
  </si>
  <si>
    <t>B-3</t>
  </si>
  <si>
    <t>B-4</t>
  </si>
  <si>
    <t>C-1</t>
  </si>
  <si>
    <t>C-2</t>
  </si>
  <si>
    <t>C-3</t>
  </si>
  <si>
    <t>C-4</t>
  </si>
  <si>
    <t>D-1</t>
  </si>
  <si>
    <t>D-2</t>
  </si>
  <si>
    <t>D-3</t>
  </si>
  <si>
    <t>D-4</t>
  </si>
  <si>
    <t>E-1</t>
  </si>
  <si>
    <t>E-2</t>
  </si>
  <si>
    <t>E-3</t>
  </si>
  <si>
    <t>E-4</t>
  </si>
  <si>
    <t>F-1</t>
  </si>
  <si>
    <t>F-2</t>
  </si>
  <si>
    <t>G-2</t>
  </si>
  <si>
    <t>G-1</t>
  </si>
  <si>
    <t>H-2</t>
  </si>
  <si>
    <t>H-1</t>
  </si>
  <si>
    <t>I-2</t>
  </si>
  <si>
    <t>I-1</t>
  </si>
  <si>
    <t>J-2</t>
  </si>
  <si>
    <t>J-1</t>
  </si>
  <si>
    <t>M-2</t>
  </si>
  <si>
    <t>M-3</t>
  </si>
  <si>
    <t>M-1</t>
  </si>
  <si>
    <t>印刷製本費</t>
  </si>
  <si>
    <t>管理費事例シート　</t>
  </si>
  <si>
    <t>事業費事例シート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</si>
</sst>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,###,"/>
    <numFmt numFmtId="177" formatCode="&quot;（1名・月&quot;###,###&quot;円）&quot;"/>
    <numFmt numFmtId="178" formatCode="#,###,###&quot;円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2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20" applyAlignment="1">
      <alignment vertical="center"/>
      <protection/>
    </xf>
    <xf numFmtId="178" fontId="0" fillId="0" borderId="0" xfId="20" applyNumberFormat="1" applyFont="1" applyAlignment="1">
      <alignment vertical="center"/>
      <protection/>
    </xf>
    <xf numFmtId="178" fontId="0" fillId="0" borderId="0" xfId="20" applyNumberFormat="1" applyAlignment="1">
      <alignment vertical="center"/>
      <protection/>
    </xf>
    <xf numFmtId="178" fontId="0" fillId="0" borderId="0" xfId="20" applyNumberFormat="1" applyFont="1" applyFill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Border="1" applyAlignment="1">
      <alignment vertical="center"/>
      <protection/>
    </xf>
    <xf numFmtId="178" fontId="0" fillId="0" borderId="1" xfId="20" applyNumberFormat="1" applyBorder="1" applyAlignment="1">
      <alignment vertical="center"/>
      <protection/>
    </xf>
    <xf numFmtId="178" fontId="6" fillId="0" borderId="1" xfId="20" applyNumberFormat="1" applyFont="1" applyBorder="1" applyAlignment="1">
      <alignment vertical="center"/>
      <protection/>
    </xf>
    <xf numFmtId="178" fontId="4" fillId="0" borderId="0" xfId="20" applyNumberFormat="1" applyFont="1" applyAlignment="1">
      <alignment vertical="center"/>
      <protection/>
    </xf>
    <xf numFmtId="178" fontId="0" fillId="0" borderId="1" xfId="20" applyNumberFormat="1" applyFont="1" applyBorder="1" applyAlignment="1">
      <alignment horizontal="center" vertical="center"/>
      <protection/>
    </xf>
    <xf numFmtId="0" fontId="0" fillId="0" borderId="2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177" fontId="0" fillId="0" borderId="3" xfId="20" applyNumberFormat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管理費_グループ討議資料（支出経費パターン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5" width="9.125" style="2" bestFit="1" customWidth="1"/>
    <col min="6" max="6" width="9.75390625" style="2" bestFit="1" customWidth="1"/>
    <col min="7" max="7" width="4.625" style="2" customWidth="1"/>
    <col min="8" max="8" width="9.00390625" style="2" customWidth="1"/>
    <col min="9" max="12" width="9.125" style="2" bestFit="1" customWidth="1"/>
    <col min="13" max="13" width="9.75390625" style="2" bestFit="1" customWidth="1"/>
    <col min="14" max="14" width="4.00390625" style="2" customWidth="1"/>
    <col min="15" max="15" width="10.375" style="2" customWidth="1"/>
    <col min="16" max="17" width="9.125" style="2" bestFit="1" customWidth="1"/>
    <col min="18" max="16384" width="9.00390625" style="2" customWidth="1"/>
  </cols>
  <sheetData>
    <row r="1" ht="20.25" customHeight="1">
      <c r="A1" s="47" t="s">
        <v>107</v>
      </c>
    </row>
    <row r="3" spans="1:16" ht="13.5">
      <c r="A3" s="1" t="s">
        <v>0</v>
      </c>
      <c r="B3" s="4" t="s">
        <v>32</v>
      </c>
      <c r="H3" s="1" t="s">
        <v>20</v>
      </c>
      <c r="I3" s="4" t="s">
        <v>56</v>
      </c>
      <c r="N3" s="21"/>
      <c r="O3" s="1" t="s">
        <v>21</v>
      </c>
      <c r="P3" s="4"/>
    </row>
    <row r="4" spans="1:16" ht="13.5">
      <c r="A4" s="1"/>
      <c r="B4" s="4" t="s">
        <v>34</v>
      </c>
      <c r="H4" s="1"/>
      <c r="I4" s="4" t="s">
        <v>39</v>
      </c>
      <c r="N4" s="22"/>
      <c r="O4" s="4" t="s">
        <v>46</v>
      </c>
      <c r="P4" s="4"/>
    </row>
    <row r="5" spans="1:16" ht="13.5">
      <c r="A5" s="1"/>
      <c r="B5" s="4" t="s">
        <v>33</v>
      </c>
      <c r="H5" s="1"/>
      <c r="I5" s="4" t="s">
        <v>45</v>
      </c>
      <c r="N5" s="22"/>
      <c r="O5" s="4" t="s">
        <v>47</v>
      </c>
      <c r="P5" s="4"/>
    </row>
    <row r="6" spans="1:17" ht="13.5">
      <c r="A6" s="36"/>
      <c r="B6" s="37"/>
      <c r="C6" s="38" t="s">
        <v>72</v>
      </c>
      <c r="D6" s="38" t="s">
        <v>73</v>
      </c>
      <c r="E6" s="38" t="s">
        <v>74</v>
      </c>
      <c r="F6" s="38" t="s">
        <v>75</v>
      </c>
      <c r="H6" s="36"/>
      <c r="I6" s="37"/>
      <c r="J6" s="38" t="s">
        <v>88</v>
      </c>
      <c r="K6" s="38" t="s">
        <v>89</v>
      </c>
      <c r="L6" s="38" t="s">
        <v>90</v>
      </c>
      <c r="M6" s="38" t="s">
        <v>91</v>
      </c>
      <c r="N6" s="22"/>
      <c r="O6" s="40"/>
      <c r="P6" s="41" t="s">
        <v>99</v>
      </c>
      <c r="Q6" s="42" t="s">
        <v>98</v>
      </c>
    </row>
    <row r="7" spans="1:17" ht="13.5">
      <c r="A7" s="26"/>
      <c r="B7" s="39" t="s">
        <v>6</v>
      </c>
      <c r="C7" s="39" t="s">
        <v>12</v>
      </c>
      <c r="D7" s="39" t="s">
        <v>23</v>
      </c>
      <c r="E7" s="39" t="s">
        <v>7</v>
      </c>
      <c r="F7" s="39" t="s">
        <v>24</v>
      </c>
      <c r="H7" s="26"/>
      <c r="I7" s="39" t="s">
        <v>6</v>
      </c>
      <c r="J7" s="39" t="s">
        <v>12</v>
      </c>
      <c r="K7" s="39" t="s">
        <v>23</v>
      </c>
      <c r="L7" s="39" t="s">
        <v>7</v>
      </c>
      <c r="M7" s="39" t="s">
        <v>24</v>
      </c>
      <c r="N7" s="23"/>
      <c r="O7" s="44"/>
      <c r="P7" s="32" t="s">
        <v>6</v>
      </c>
      <c r="Q7" s="25" t="s">
        <v>11</v>
      </c>
    </row>
    <row r="8" spans="1:17" ht="13.5">
      <c r="A8" s="26" t="s">
        <v>2</v>
      </c>
      <c r="B8" s="33">
        <v>20000</v>
      </c>
      <c r="C8" s="33">
        <f>B8*12</f>
        <v>240000</v>
      </c>
      <c r="D8" s="33">
        <f>B8*24</f>
        <v>480000</v>
      </c>
      <c r="E8" s="33">
        <f>B8*36</f>
        <v>720000</v>
      </c>
      <c r="F8" s="33">
        <f>B8*52</f>
        <v>1040000</v>
      </c>
      <c r="H8" s="26" t="s">
        <v>2</v>
      </c>
      <c r="I8" s="33">
        <v>1000</v>
      </c>
      <c r="J8" s="33">
        <f>I8*12</f>
        <v>12000</v>
      </c>
      <c r="K8" s="33">
        <f>I8*24</f>
        <v>24000</v>
      </c>
      <c r="L8" s="33">
        <f>I8*36</f>
        <v>36000</v>
      </c>
      <c r="M8" s="33">
        <f>I8*52</f>
        <v>52000</v>
      </c>
      <c r="N8" s="23"/>
      <c r="O8" s="26" t="s">
        <v>2</v>
      </c>
      <c r="P8" s="33">
        <v>30000</v>
      </c>
      <c r="Q8" s="27">
        <f>P8*2</f>
        <v>60000</v>
      </c>
    </row>
    <row r="9" spans="1:17" ht="13.5">
      <c r="A9" s="26" t="s">
        <v>1</v>
      </c>
      <c r="B9" s="33">
        <v>3000</v>
      </c>
      <c r="C9" s="33">
        <f>B9*12</f>
        <v>36000</v>
      </c>
      <c r="D9" s="33">
        <f>B9*24</f>
        <v>72000</v>
      </c>
      <c r="E9" s="33">
        <f>B9*36</f>
        <v>108000</v>
      </c>
      <c r="F9" s="33">
        <f>B9*52</f>
        <v>156000</v>
      </c>
      <c r="H9" s="26" t="s">
        <v>1</v>
      </c>
      <c r="I9" s="33">
        <v>300</v>
      </c>
      <c r="J9" s="33">
        <f>I9*12</f>
        <v>3600</v>
      </c>
      <c r="K9" s="33">
        <f>I9*24</f>
        <v>7200</v>
      </c>
      <c r="L9" s="33">
        <f>I9*36</f>
        <v>10800</v>
      </c>
      <c r="M9" s="33">
        <f>I9*52</f>
        <v>15600</v>
      </c>
      <c r="N9" s="23"/>
      <c r="O9" s="26" t="s">
        <v>22</v>
      </c>
      <c r="P9" s="33">
        <v>5000</v>
      </c>
      <c r="Q9" s="27">
        <f>P9*2</f>
        <v>10000</v>
      </c>
    </row>
    <row r="10" spans="1:17" ht="13.5">
      <c r="A10" s="26" t="s">
        <v>3</v>
      </c>
      <c r="B10" s="33">
        <v>1000</v>
      </c>
      <c r="C10" s="33">
        <f>B10*12</f>
        <v>12000</v>
      </c>
      <c r="D10" s="33">
        <f>B10*24</f>
        <v>24000</v>
      </c>
      <c r="E10" s="33">
        <f>B10*36</f>
        <v>36000</v>
      </c>
      <c r="F10" s="33">
        <f>B10*52</f>
        <v>52000</v>
      </c>
      <c r="H10" s="26" t="s">
        <v>3</v>
      </c>
      <c r="I10" s="33">
        <v>200</v>
      </c>
      <c r="J10" s="33">
        <f>I10*12</f>
        <v>2400</v>
      </c>
      <c r="K10" s="33">
        <f>I10*24</f>
        <v>4800</v>
      </c>
      <c r="L10" s="33">
        <f>I10*36</f>
        <v>7200</v>
      </c>
      <c r="M10" s="33">
        <f>I10*52</f>
        <v>10400</v>
      </c>
      <c r="N10" s="23"/>
      <c r="O10" s="26" t="s">
        <v>1</v>
      </c>
      <c r="P10" s="33">
        <v>5000</v>
      </c>
      <c r="Q10" s="27">
        <f>P10*2</f>
        <v>10000</v>
      </c>
    </row>
    <row r="11" spans="1:17" ht="14.25" thickBot="1">
      <c r="A11" s="28" t="s">
        <v>4</v>
      </c>
      <c r="B11" s="34">
        <v>1000</v>
      </c>
      <c r="C11" s="34">
        <f>B11*12</f>
        <v>12000</v>
      </c>
      <c r="D11" s="34">
        <f>B11*24</f>
        <v>24000</v>
      </c>
      <c r="E11" s="34">
        <f>B11*36</f>
        <v>36000</v>
      </c>
      <c r="F11" s="34">
        <f>B11*52</f>
        <v>52000</v>
      </c>
      <c r="H11" s="28" t="s">
        <v>4</v>
      </c>
      <c r="I11" s="34">
        <v>0</v>
      </c>
      <c r="J11" s="34">
        <f>I11*12</f>
        <v>0</v>
      </c>
      <c r="K11" s="34">
        <f>I11*24</f>
        <v>0</v>
      </c>
      <c r="L11" s="34">
        <f>I11*36</f>
        <v>0</v>
      </c>
      <c r="M11" s="34">
        <f>I11*52</f>
        <v>0</v>
      </c>
      <c r="N11" s="23"/>
      <c r="O11" s="26" t="s">
        <v>3</v>
      </c>
      <c r="P11" s="33">
        <v>5000</v>
      </c>
      <c r="Q11" s="27">
        <f>P11*2</f>
        <v>10000</v>
      </c>
    </row>
    <row r="12" spans="1:17" ht="15.75" thickBot="1" thickTop="1">
      <c r="A12" s="30" t="s">
        <v>5</v>
      </c>
      <c r="B12" s="35">
        <f>SUM(B8:B11)</f>
        <v>25000</v>
      </c>
      <c r="C12" s="35">
        <f>SUM(C8:C11)</f>
        <v>300000</v>
      </c>
      <c r="D12" s="35">
        <f>SUM(D8:D11)</f>
        <v>600000</v>
      </c>
      <c r="E12" s="35">
        <f>SUM(E8:E11)</f>
        <v>900000</v>
      </c>
      <c r="F12" s="35">
        <f>B12*52</f>
        <v>1300000</v>
      </c>
      <c r="H12" s="30" t="s">
        <v>5</v>
      </c>
      <c r="I12" s="35">
        <f>SUM(I8:I11)</f>
        <v>1500</v>
      </c>
      <c r="J12" s="35">
        <f>I12*12</f>
        <v>18000</v>
      </c>
      <c r="K12" s="35">
        <f>SUM(K8:K11)</f>
        <v>36000</v>
      </c>
      <c r="L12" s="35">
        <f>SUM(L8:L11)</f>
        <v>54000</v>
      </c>
      <c r="M12" s="35">
        <f>I12*52</f>
        <v>78000</v>
      </c>
      <c r="N12" s="23"/>
      <c r="O12" s="28" t="s">
        <v>4</v>
      </c>
      <c r="P12" s="34">
        <v>5000</v>
      </c>
      <c r="Q12" s="29">
        <f>P12*2</f>
        <v>10000</v>
      </c>
    </row>
    <row r="13" spans="2:17" ht="15" thickTop="1">
      <c r="B13" s="3"/>
      <c r="C13" s="3"/>
      <c r="D13" s="3"/>
      <c r="E13" s="3"/>
      <c r="F13" s="3"/>
      <c r="I13" s="3"/>
      <c r="J13" s="3"/>
      <c r="K13" s="3"/>
      <c r="L13" s="3"/>
      <c r="M13" s="3"/>
      <c r="O13" s="30" t="s">
        <v>5</v>
      </c>
      <c r="P13" s="35">
        <f>SUM(P8:P12)</f>
        <v>50000</v>
      </c>
      <c r="Q13" s="31">
        <f>SUM(Q8:Q12)</f>
        <v>100000</v>
      </c>
    </row>
    <row r="14" spans="1:11" ht="13.5">
      <c r="A14" s="1" t="s">
        <v>8</v>
      </c>
      <c r="B14" s="4" t="s">
        <v>43</v>
      </c>
      <c r="H14" s="1" t="s">
        <v>25</v>
      </c>
      <c r="I14" s="4" t="s">
        <v>37</v>
      </c>
      <c r="K14" s="23"/>
    </row>
    <row r="15" spans="1:16" ht="13.5">
      <c r="A15" s="1"/>
      <c r="B15" s="4" t="s">
        <v>44</v>
      </c>
      <c r="H15" s="4"/>
      <c r="I15" s="4" t="s">
        <v>54</v>
      </c>
      <c r="K15" s="23"/>
      <c r="O15" s="1" t="s">
        <v>31</v>
      </c>
      <c r="P15" s="4"/>
    </row>
    <row r="16" spans="1:16" ht="13.5">
      <c r="A16" s="36"/>
      <c r="B16" s="37"/>
      <c r="C16" s="38" t="s">
        <v>76</v>
      </c>
      <c r="D16" s="38" t="s">
        <v>77</v>
      </c>
      <c r="E16" s="38" t="s">
        <v>78</v>
      </c>
      <c r="F16" s="38" t="s">
        <v>79</v>
      </c>
      <c r="H16" s="40"/>
      <c r="I16" s="41" t="s">
        <v>92</v>
      </c>
      <c r="J16" s="42" t="s">
        <v>93</v>
      </c>
      <c r="K16" s="23"/>
      <c r="O16" s="4" t="s">
        <v>48</v>
      </c>
      <c r="P16" s="4"/>
    </row>
    <row r="17" spans="1:16" ht="13.5">
      <c r="A17" s="26"/>
      <c r="B17" s="39" t="s">
        <v>6</v>
      </c>
      <c r="C17" s="39" t="s">
        <v>12</v>
      </c>
      <c r="D17" s="39" t="s">
        <v>23</v>
      </c>
      <c r="E17" s="39" t="s">
        <v>7</v>
      </c>
      <c r="F17" s="39" t="s">
        <v>24</v>
      </c>
      <c r="H17" s="26"/>
      <c r="I17" s="39" t="s">
        <v>6</v>
      </c>
      <c r="J17" s="43" t="s">
        <v>11</v>
      </c>
      <c r="K17" s="23"/>
      <c r="O17" s="4" t="s">
        <v>49</v>
      </c>
      <c r="P17" s="4"/>
    </row>
    <row r="18" spans="1:16" ht="13.5">
      <c r="A18" s="26" t="s">
        <v>2</v>
      </c>
      <c r="B18" s="33">
        <v>10000</v>
      </c>
      <c r="C18" s="33">
        <f>B18*12</f>
        <v>120000</v>
      </c>
      <c r="D18" s="33">
        <f>B18*24</f>
        <v>240000</v>
      </c>
      <c r="E18" s="33">
        <f>B18*36</f>
        <v>360000</v>
      </c>
      <c r="F18" s="33">
        <f>B18*52</f>
        <v>520000</v>
      </c>
      <c r="H18" s="26" t="s">
        <v>2</v>
      </c>
      <c r="I18" s="33">
        <v>15000</v>
      </c>
      <c r="J18" s="27">
        <f>I18*2</f>
        <v>30000</v>
      </c>
      <c r="K18" s="23"/>
      <c r="O18" s="4" t="s">
        <v>50</v>
      </c>
      <c r="P18" s="4"/>
    </row>
    <row r="19" spans="1:17" ht="13.5">
      <c r="A19" s="26" t="s">
        <v>1</v>
      </c>
      <c r="B19" s="33">
        <v>3000</v>
      </c>
      <c r="C19" s="33">
        <f>B19*12</f>
        <v>36000</v>
      </c>
      <c r="D19" s="33">
        <f>B19*24</f>
        <v>72000</v>
      </c>
      <c r="E19" s="33">
        <f>B19*36</f>
        <v>108000</v>
      </c>
      <c r="F19" s="33">
        <f>B19*52</f>
        <v>156000</v>
      </c>
      <c r="H19" s="26" t="s">
        <v>1</v>
      </c>
      <c r="I19" s="33">
        <v>200000</v>
      </c>
      <c r="J19" s="27">
        <f>I19*2</f>
        <v>400000</v>
      </c>
      <c r="K19" s="23"/>
      <c r="O19" s="40"/>
      <c r="P19" s="41" t="s">
        <v>101</v>
      </c>
      <c r="Q19" s="42" t="s">
        <v>100</v>
      </c>
    </row>
    <row r="20" spans="1:17" ht="13.5">
      <c r="A20" s="26" t="s">
        <v>3</v>
      </c>
      <c r="B20" s="33">
        <v>1000</v>
      </c>
      <c r="C20" s="33">
        <f>B20*12</f>
        <v>12000</v>
      </c>
      <c r="D20" s="33">
        <f>B20*24</f>
        <v>24000</v>
      </c>
      <c r="E20" s="33">
        <f>B20*36</f>
        <v>36000</v>
      </c>
      <c r="F20" s="33">
        <f>B20*52</f>
        <v>52000</v>
      </c>
      <c r="H20" s="26" t="s">
        <v>3</v>
      </c>
      <c r="I20" s="33">
        <v>7000</v>
      </c>
      <c r="J20" s="27">
        <f>I20*2</f>
        <v>14000</v>
      </c>
      <c r="K20" s="23"/>
      <c r="O20" s="44"/>
      <c r="P20" s="32" t="s">
        <v>6</v>
      </c>
      <c r="Q20" s="25" t="s">
        <v>11</v>
      </c>
    </row>
    <row r="21" spans="1:17" ht="14.25" thickBot="1">
      <c r="A21" s="28" t="s">
        <v>4</v>
      </c>
      <c r="B21" s="34">
        <v>1000</v>
      </c>
      <c r="C21" s="34">
        <f>B21*12</f>
        <v>12000</v>
      </c>
      <c r="D21" s="34">
        <f>B21*24</f>
        <v>24000</v>
      </c>
      <c r="E21" s="34">
        <f>B21*36</f>
        <v>36000</v>
      </c>
      <c r="F21" s="34">
        <f>B21*52</f>
        <v>52000</v>
      </c>
      <c r="H21" s="28" t="s">
        <v>4</v>
      </c>
      <c r="I21" s="34">
        <v>3000</v>
      </c>
      <c r="J21" s="29">
        <f>I21*2</f>
        <v>6000</v>
      </c>
      <c r="K21" s="23"/>
      <c r="O21" s="26" t="s">
        <v>2</v>
      </c>
      <c r="P21" s="33">
        <v>20000</v>
      </c>
      <c r="Q21" s="27">
        <f>P21*2</f>
        <v>40000</v>
      </c>
    </row>
    <row r="22" spans="1:17" ht="15" thickTop="1">
      <c r="A22" s="30" t="s">
        <v>5</v>
      </c>
      <c r="B22" s="35">
        <f>SUM(B18:B21)</f>
        <v>15000</v>
      </c>
      <c r="C22" s="35">
        <f>SUM(C18:C21)</f>
        <v>180000</v>
      </c>
      <c r="D22" s="35">
        <f>SUM(D18:D21)</f>
        <v>360000</v>
      </c>
      <c r="E22" s="35">
        <f>SUM(E18:E21)</f>
        <v>540000</v>
      </c>
      <c r="F22" s="35">
        <f>B22*52</f>
        <v>780000</v>
      </c>
      <c r="H22" s="30" t="s">
        <v>5</v>
      </c>
      <c r="I22" s="35">
        <f>SUM(I18:I21)</f>
        <v>225000</v>
      </c>
      <c r="J22" s="31">
        <f>SUM(J18:J21)</f>
        <v>450000</v>
      </c>
      <c r="K22" s="24"/>
      <c r="O22" s="26" t="s">
        <v>22</v>
      </c>
      <c r="P22" s="33">
        <v>2000</v>
      </c>
      <c r="Q22" s="27">
        <f>P22*2</f>
        <v>4000</v>
      </c>
    </row>
    <row r="23" spans="2:17" ht="14.25">
      <c r="B23" s="3"/>
      <c r="C23" s="3"/>
      <c r="D23" s="3"/>
      <c r="E23" s="3"/>
      <c r="F23" s="3"/>
      <c r="H23" s="23"/>
      <c r="I23" s="24"/>
      <c r="J23" s="24"/>
      <c r="K23" s="24"/>
      <c r="O23" s="26" t="s">
        <v>1</v>
      </c>
      <c r="P23" s="33">
        <v>2000</v>
      </c>
      <c r="Q23" s="27">
        <f>P23*2</f>
        <v>4000</v>
      </c>
    </row>
    <row r="24" spans="1:17" ht="13.5">
      <c r="A24" s="1" t="s">
        <v>9</v>
      </c>
      <c r="B24" s="4" t="s">
        <v>51</v>
      </c>
      <c r="H24" s="1" t="s">
        <v>26</v>
      </c>
      <c r="I24" s="4" t="s">
        <v>35</v>
      </c>
      <c r="K24" s="23"/>
      <c r="O24" s="26" t="s">
        <v>3</v>
      </c>
      <c r="P24" s="33">
        <v>1000</v>
      </c>
      <c r="Q24" s="27">
        <f>P24*2</f>
        <v>2000</v>
      </c>
    </row>
    <row r="25" spans="1:17" ht="14.25" thickBot="1">
      <c r="A25" s="1"/>
      <c r="B25" s="4" t="s">
        <v>52</v>
      </c>
      <c r="H25" s="4"/>
      <c r="I25" s="4" t="s">
        <v>55</v>
      </c>
      <c r="K25" s="23"/>
      <c r="O25" s="28" t="s">
        <v>4</v>
      </c>
      <c r="P25" s="34">
        <v>0</v>
      </c>
      <c r="Q25" s="29">
        <f>P25*2</f>
        <v>0</v>
      </c>
    </row>
    <row r="26" spans="1:17" ht="15" thickTop="1">
      <c r="A26" s="1"/>
      <c r="B26" s="4" t="s">
        <v>53</v>
      </c>
      <c r="H26" s="4"/>
      <c r="I26" s="4"/>
      <c r="K26" s="23"/>
      <c r="O26" s="30" t="s">
        <v>5</v>
      </c>
      <c r="P26" s="35">
        <f>SUM(P21:P25)</f>
        <v>25000</v>
      </c>
      <c r="Q26" s="31">
        <f>SUM(Q21:Q25)</f>
        <v>50000</v>
      </c>
    </row>
    <row r="27" spans="1:11" ht="13.5">
      <c r="A27" s="36"/>
      <c r="B27" s="37"/>
      <c r="C27" s="38" t="s">
        <v>80</v>
      </c>
      <c r="D27" s="38" t="s">
        <v>81</v>
      </c>
      <c r="E27" s="38" t="s">
        <v>82</v>
      </c>
      <c r="F27" s="38" t="s">
        <v>83</v>
      </c>
      <c r="H27" s="40"/>
      <c r="I27" s="41" t="s">
        <v>95</v>
      </c>
      <c r="J27" s="42" t="s">
        <v>94</v>
      </c>
      <c r="K27" s="23"/>
    </row>
    <row r="28" spans="1:15" ht="13.5">
      <c r="A28" s="26"/>
      <c r="B28" s="39" t="s">
        <v>6</v>
      </c>
      <c r="C28" s="39" t="s">
        <v>12</v>
      </c>
      <c r="D28" s="39" t="s">
        <v>23</v>
      </c>
      <c r="E28" s="39" t="s">
        <v>7</v>
      </c>
      <c r="F28" s="39" t="s">
        <v>24</v>
      </c>
      <c r="H28" s="26"/>
      <c r="I28" s="39" t="s">
        <v>6</v>
      </c>
      <c r="J28" s="43" t="s">
        <v>11</v>
      </c>
      <c r="K28" s="23"/>
      <c r="O28" s="1" t="s">
        <v>28</v>
      </c>
    </row>
    <row r="29" spans="1:16" ht="14.25">
      <c r="A29" s="26" t="s">
        <v>2</v>
      </c>
      <c r="B29" s="33">
        <v>5000</v>
      </c>
      <c r="C29" s="33">
        <f>B29*12</f>
        <v>60000</v>
      </c>
      <c r="D29" s="33">
        <f>B29*24</f>
        <v>120000</v>
      </c>
      <c r="E29" s="33">
        <f>B29*36</f>
        <v>180000</v>
      </c>
      <c r="F29" s="33">
        <f>B29*52</f>
        <v>260000</v>
      </c>
      <c r="H29" s="26" t="s">
        <v>2</v>
      </c>
      <c r="I29" s="33">
        <v>0</v>
      </c>
      <c r="J29" s="27">
        <f>I29*2</f>
        <v>0</v>
      </c>
      <c r="K29" s="23"/>
      <c r="O29" s="2" t="s">
        <v>105</v>
      </c>
      <c r="P29" s="3">
        <v>200000</v>
      </c>
    </row>
    <row r="30" spans="1:11" ht="13.5">
      <c r="A30" s="26" t="s">
        <v>1</v>
      </c>
      <c r="B30" s="33">
        <v>2000</v>
      </c>
      <c r="C30" s="33">
        <f>B30*12</f>
        <v>24000</v>
      </c>
      <c r="D30" s="33">
        <f>B30*24</f>
        <v>48000</v>
      </c>
      <c r="E30" s="33">
        <f>B30*36</f>
        <v>72000</v>
      </c>
      <c r="F30" s="33">
        <f>B30*52</f>
        <v>104000</v>
      </c>
      <c r="H30" s="26" t="s">
        <v>1</v>
      </c>
      <c r="I30" s="33">
        <v>100000</v>
      </c>
      <c r="J30" s="27">
        <f>I30*2</f>
        <v>200000</v>
      </c>
      <c r="K30" s="23"/>
    </row>
    <row r="31" spans="1:11" ht="13.5">
      <c r="A31" s="26" t="s">
        <v>3</v>
      </c>
      <c r="B31" s="33">
        <v>200</v>
      </c>
      <c r="C31" s="33">
        <f>B31*12</f>
        <v>2400</v>
      </c>
      <c r="D31" s="33">
        <f>B31*24</f>
        <v>4800</v>
      </c>
      <c r="E31" s="33">
        <f>B31*36</f>
        <v>7200</v>
      </c>
      <c r="F31" s="33">
        <f>B31*52</f>
        <v>10400</v>
      </c>
      <c r="H31" s="26" t="s">
        <v>3</v>
      </c>
      <c r="I31" s="33">
        <v>10000</v>
      </c>
      <c r="J31" s="27">
        <f>I31*2</f>
        <v>20000</v>
      </c>
      <c r="K31" s="23"/>
    </row>
    <row r="32" spans="1:15" ht="15" thickBot="1">
      <c r="A32" s="28" t="s">
        <v>4</v>
      </c>
      <c r="B32" s="34">
        <v>800</v>
      </c>
      <c r="C32" s="34">
        <f>B32*12</f>
        <v>9600</v>
      </c>
      <c r="D32" s="34">
        <f>B32*24</f>
        <v>19200</v>
      </c>
      <c r="E32" s="34">
        <f>B32*36</f>
        <v>28800</v>
      </c>
      <c r="F32" s="34">
        <f>B32*52</f>
        <v>41600</v>
      </c>
      <c r="H32" s="28" t="s">
        <v>4</v>
      </c>
      <c r="I32" s="34">
        <v>3000</v>
      </c>
      <c r="J32" s="29">
        <f>I32*2</f>
        <v>6000</v>
      </c>
      <c r="K32" s="24"/>
      <c r="O32" s="1" t="s">
        <v>29</v>
      </c>
    </row>
    <row r="33" spans="1:16" ht="15" thickTop="1">
      <c r="A33" s="30" t="s">
        <v>5</v>
      </c>
      <c r="B33" s="35">
        <f>SUM(B29:B32)</f>
        <v>8000</v>
      </c>
      <c r="C33" s="35">
        <f>B33*12</f>
        <v>96000</v>
      </c>
      <c r="D33" s="35">
        <f>SUM(D29:D32)</f>
        <v>192000</v>
      </c>
      <c r="E33" s="35">
        <f>SUM(E29:E32)</f>
        <v>288000</v>
      </c>
      <c r="F33" s="35">
        <f>B33*52</f>
        <v>416000</v>
      </c>
      <c r="H33" s="30" t="s">
        <v>5</v>
      </c>
      <c r="I33" s="35">
        <f>SUM(I29:I32)</f>
        <v>113000</v>
      </c>
      <c r="J33" s="31">
        <f>SUM(J29:J32)</f>
        <v>226000</v>
      </c>
      <c r="K33" s="23"/>
      <c r="L33" s="24"/>
      <c r="M33" s="24"/>
      <c r="O33" s="2" t="s">
        <v>105</v>
      </c>
      <c r="P33" s="3">
        <v>100000</v>
      </c>
    </row>
    <row r="34" spans="9:13" ht="14.25">
      <c r="I34" s="3"/>
      <c r="J34" s="3"/>
      <c r="K34" s="23"/>
      <c r="L34" s="23"/>
      <c r="M34" s="23"/>
    </row>
    <row r="35" spans="1:14" ht="13.5">
      <c r="A35" s="1" t="s">
        <v>10</v>
      </c>
      <c r="B35" s="4" t="s">
        <v>40</v>
      </c>
      <c r="H35" s="1" t="s">
        <v>27</v>
      </c>
      <c r="I35" s="4" t="s">
        <v>36</v>
      </c>
      <c r="K35" s="23"/>
      <c r="L35" s="23"/>
      <c r="M35" s="23"/>
      <c r="N35" s="1"/>
    </row>
    <row r="36" spans="1:15" ht="13.5">
      <c r="A36" s="1"/>
      <c r="B36" s="4" t="s">
        <v>41</v>
      </c>
      <c r="H36" s="4"/>
      <c r="I36" s="4" t="s">
        <v>38</v>
      </c>
      <c r="K36" s="23"/>
      <c r="L36" s="23"/>
      <c r="M36" s="23"/>
      <c r="O36" s="1" t="s">
        <v>68</v>
      </c>
    </row>
    <row r="37" spans="1:18" ht="13.5">
      <c r="A37" s="1"/>
      <c r="B37" s="4" t="s">
        <v>42</v>
      </c>
      <c r="H37" s="4"/>
      <c r="I37" s="4"/>
      <c r="K37" s="23"/>
      <c r="L37" s="23"/>
      <c r="M37" s="23"/>
      <c r="O37" s="41"/>
      <c r="P37" s="41" t="s">
        <v>104</v>
      </c>
      <c r="Q37" s="41" t="s">
        <v>102</v>
      </c>
      <c r="R37" s="41" t="s">
        <v>103</v>
      </c>
    </row>
    <row r="38" spans="1:18" ht="14.25" thickBot="1">
      <c r="A38" s="36"/>
      <c r="B38" s="37"/>
      <c r="C38" s="38" t="s">
        <v>84</v>
      </c>
      <c r="D38" s="38" t="s">
        <v>85</v>
      </c>
      <c r="E38" s="38" t="s">
        <v>86</v>
      </c>
      <c r="F38" s="38" t="s">
        <v>87</v>
      </c>
      <c r="H38" s="40"/>
      <c r="I38" s="41" t="s">
        <v>97</v>
      </c>
      <c r="J38" s="42" t="s">
        <v>96</v>
      </c>
      <c r="K38" s="23"/>
      <c r="L38" s="23"/>
      <c r="M38" s="23"/>
      <c r="O38" s="32"/>
      <c r="P38" s="32" t="s">
        <v>69</v>
      </c>
      <c r="Q38" s="32" t="s">
        <v>70</v>
      </c>
      <c r="R38" s="32" t="s">
        <v>71</v>
      </c>
    </row>
    <row r="39" spans="1:18" ht="15" thickTop="1">
      <c r="A39" s="26"/>
      <c r="B39" s="39" t="s">
        <v>6</v>
      </c>
      <c r="C39" s="39" t="s">
        <v>12</v>
      </c>
      <c r="D39" s="39" t="s">
        <v>23</v>
      </c>
      <c r="E39" s="39" t="s">
        <v>7</v>
      </c>
      <c r="F39" s="39" t="s">
        <v>24</v>
      </c>
      <c r="H39" s="26"/>
      <c r="I39" s="39" t="s">
        <v>6</v>
      </c>
      <c r="J39" s="43" t="s">
        <v>11</v>
      </c>
      <c r="K39" s="23"/>
      <c r="L39" s="23"/>
      <c r="M39" s="23"/>
      <c r="O39" s="46" t="s">
        <v>105</v>
      </c>
      <c r="P39" s="45">
        <v>5000</v>
      </c>
      <c r="Q39" s="45">
        <f>P39*4</f>
        <v>20000</v>
      </c>
      <c r="R39" s="45">
        <f>P39*12</f>
        <v>60000</v>
      </c>
    </row>
    <row r="40" spans="1:13" ht="13.5">
      <c r="A40" s="26" t="s">
        <v>2</v>
      </c>
      <c r="B40" s="33">
        <v>3000</v>
      </c>
      <c r="C40" s="33">
        <f>B40*12</f>
        <v>36000</v>
      </c>
      <c r="D40" s="33">
        <f>B40*24</f>
        <v>72000</v>
      </c>
      <c r="E40" s="33">
        <f>B40*36</f>
        <v>108000</v>
      </c>
      <c r="F40" s="33">
        <f>B40*52</f>
        <v>156000</v>
      </c>
      <c r="H40" s="26" t="s">
        <v>2</v>
      </c>
      <c r="I40" s="33">
        <v>20000</v>
      </c>
      <c r="J40" s="27">
        <f>I40*2</f>
        <v>40000</v>
      </c>
      <c r="K40" s="23"/>
      <c r="L40" s="23"/>
      <c r="M40" s="23"/>
    </row>
    <row r="41" spans="1:13" ht="13.5">
      <c r="A41" s="26" t="s">
        <v>1</v>
      </c>
      <c r="B41" s="33">
        <v>500</v>
      </c>
      <c r="C41" s="33">
        <f>B41*12</f>
        <v>6000</v>
      </c>
      <c r="D41" s="33">
        <f>B41*24</f>
        <v>12000</v>
      </c>
      <c r="E41" s="33">
        <f>B41*36</f>
        <v>18000</v>
      </c>
      <c r="F41" s="33">
        <f>B41*52</f>
        <v>26000</v>
      </c>
      <c r="H41" s="26" t="s">
        <v>1</v>
      </c>
      <c r="I41" s="33">
        <v>3000</v>
      </c>
      <c r="J41" s="27">
        <f>I41*2</f>
        <v>6000</v>
      </c>
      <c r="K41" s="23"/>
      <c r="L41" s="23"/>
      <c r="M41" s="23"/>
    </row>
    <row r="42" spans="1:13" ht="14.25">
      <c r="A42" s="26" t="s">
        <v>3</v>
      </c>
      <c r="B42" s="33">
        <v>300</v>
      </c>
      <c r="C42" s="33">
        <f>B42*12</f>
        <v>3600</v>
      </c>
      <c r="D42" s="33">
        <f>B42*24</f>
        <v>7200</v>
      </c>
      <c r="E42" s="33">
        <f>B42*36</f>
        <v>10800</v>
      </c>
      <c r="F42" s="33">
        <f>B42*52</f>
        <v>15600</v>
      </c>
      <c r="H42" s="26" t="s">
        <v>3</v>
      </c>
      <c r="I42" s="33">
        <v>5000</v>
      </c>
      <c r="J42" s="27">
        <f>I42*2</f>
        <v>10000</v>
      </c>
      <c r="K42" s="24"/>
      <c r="L42" s="23"/>
      <c r="M42" s="23"/>
    </row>
    <row r="43" spans="1:13" ht="15" thickBot="1">
      <c r="A43" s="28" t="s">
        <v>4</v>
      </c>
      <c r="B43" s="34">
        <v>0</v>
      </c>
      <c r="C43" s="34">
        <f>B43*12</f>
        <v>0</v>
      </c>
      <c r="D43" s="34">
        <f>B43*24</f>
        <v>0</v>
      </c>
      <c r="E43" s="34">
        <f>B43*36</f>
        <v>0</v>
      </c>
      <c r="F43" s="34">
        <f>B43*52</f>
        <v>0</v>
      </c>
      <c r="H43" s="28" t="s">
        <v>4</v>
      </c>
      <c r="I43" s="34">
        <v>2000</v>
      </c>
      <c r="J43" s="29">
        <f>I43*2</f>
        <v>4000</v>
      </c>
      <c r="K43" s="23"/>
      <c r="L43" s="24"/>
      <c r="M43" s="24"/>
    </row>
    <row r="44" spans="1:13" ht="15" thickTop="1">
      <c r="A44" s="30" t="s">
        <v>5</v>
      </c>
      <c r="B44" s="35">
        <f>SUM(B40:B43)</f>
        <v>3800</v>
      </c>
      <c r="C44" s="35">
        <f>B44*12</f>
        <v>45600</v>
      </c>
      <c r="D44" s="35">
        <f>SUM(D40:D43)</f>
        <v>91200</v>
      </c>
      <c r="E44" s="35">
        <f>SUM(E40:E43)</f>
        <v>136800</v>
      </c>
      <c r="F44" s="35">
        <f>B44*52</f>
        <v>197600</v>
      </c>
      <c r="H44" s="30" t="s">
        <v>5</v>
      </c>
      <c r="I44" s="35">
        <f>SUM(I40:I43)</f>
        <v>30000</v>
      </c>
      <c r="J44" s="31">
        <f>SUM(J40:J43)</f>
        <v>60000</v>
      </c>
      <c r="K44" s="23"/>
      <c r="L44" s="23"/>
      <c r="M44" s="23"/>
    </row>
    <row r="45" spans="8:13" ht="13.5">
      <c r="H45" s="23"/>
      <c r="I45" s="23"/>
      <c r="J45" s="23"/>
      <c r="K45" s="23"/>
      <c r="L45" s="23"/>
      <c r="M45" s="23"/>
    </row>
    <row r="46" spans="1:13" ht="13.5">
      <c r="A46" s="21"/>
      <c r="B46" s="22"/>
      <c r="C46" s="23"/>
      <c r="D46" s="23"/>
      <c r="E46" s="23"/>
      <c r="F46" s="23"/>
      <c r="H46" s="21"/>
      <c r="I46" s="22"/>
      <c r="J46" s="23"/>
      <c r="K46" s="23"/>
      <c r="L46" s="23"/>
      <c r="M46" s="23"/>
    </row>
    <row r="47" spans="1:13" ht="13.5">
      <c r="A47" s="21"/>
      <c r="B47" s="22"/>
      <c r="C47" s="23"/>
      <c r="D47" s="23"/>
      <c r="E47" s="23"/>
      <c r="F47" s="23"/>
      <c r="H47" s="21"/>
      <c r="I47" s="22"/>
      <c r="J47" s="23"/>
      <c r="K47" s="23"/>
      <c r="L47" s="23"/>
      <c r="M47" s="23"/>
    </row>
    <row r="48" spans="1:13" ht="13.5">
      <c r="A48" s="21"/>
      <c r="B48" s="22"/>
      <c r="C48" s="23"/>
      <c r="D48" s="23"/>
      <c r="E48" s="23"/>
      <c r="F48" s="23"/>
      <c r="H48" s="21"/>
      <c r="I48" s="22"/>
      <c r="J48" s="23"/>
      <c r="K48" s="23"/>
      <c r="L48" s="23"/>
      <c r="M48" s="23"/>
    </row>
    <row r="49" spans="1:13" ht="13.5">
      <c r="A49" s="21"/>
      <c r="B49" s="22"/>
      <c r="C49" s="23"/>
      <c r="D49" s="23"/>
      <c r="E49" s="23"/>
      <c r="F49" s="23"/>
      <c r="H49" s="21"/>
      <c r="I49" s="22"/>
      <c r="J49" s="23"/>
      <c r="K49" s="23"/>
      <c r="L49" s="23"/>
      <c r="M49" s="23"/>
    </row>
    <row r="50" spans="1:13" ht="13.5">
      <c r="A50" s="23"/>
      <c r="B50" s="23"/>
      <c r="C50" s="23"/>
      <c r="D50" s="23"/>
      <c r="E50" s="23"/>
      <c r="F50" s="23"/>
      <c r="H50" s="23"/>
      <c r="I50" s="23"/>
      <c r="J50" s="23"/>
      <c r="K50" s="23"/>
      <c r="L50" s="23"/>
      <c r="M50" s="23"/>
    </row>
    <row r="51" spans="1:13" ht="13.5">
      <c r="A51" s="23"/>
      <c r="B51" s="23"/>
      <c r="C51" s="23"/>
      <c r="D51" s="23"/>
      <c r="E51" s="23"/>
      <c r="F51" s="23"/>
      <c r="H51" s="23"/>
      <c r="I51" s="23"/>
      <c r="J51" s="23"/>
      <c r="K51" s="23"/>
      <c r="L51" s="23"/>
      <c r="M51" s="23"/>
    </row>
    <row r="52" spans="1:13" ht="13.5">
      <c r="A52" s="23"/>
      <c r="B52" s="23"/>
      <c r="C52" s="23"/>
      <c r="D52" s="23"/>
      <c r="E52" s="23"/>
      <c r="F52" s="23"/>
      <c r="H52" s="23"/>
      <c r="I52" s="23"/>
      <c r="J52" s="23"/>
      <c r="K52" s="23"/>
      <c r="L52" s="23"/>
      <c r="M52" s="23"/>
    </row>
    <row r="53" spans="1:13" ht="14.25">
      <c r="A53" s="23"/>
      <c r="B53" s="23"/>
      <c r="C53" s="23"/>
      <c r="D53" s="23"/>
      <c r="E53" s="23"/>
      <c r="F53" s="23"/>
      <c r="H53" s="23"/>
      <c r="I53" s="23"/>
      <c r="J53" s="23"/>
      <c r="K53" s="24"/>
      <c r="L53" s="23"/>
      <c r="M53" s="23"/>
    </row>
    <row r="54" spans="1:13" ht="14.25">
      <c r="A54" s="23"/>
      <c r="B54" s="23"/>
      <c r="C54" s="23"/>
      <c r="D54" s="23"/>
      <c r="E54" s="23"/>
      <c r="F54" s="23"/>
      <c r="H54" s="23"/>
      <c r="I54" s="23"/>
      <c r="J54" s="23"/>
      <c r="L54" s="24"/>
      <c r="M54" s="24"/>
    </row>
    <row r="55" spans="1:10" ht="14.25">
      <c r="A55" s="23"/>
      <c r="B55" s="24"/>
      <c r="C55" s="24"/>
      <c r="D55" s="24"/>
      <c r="E55" s="24"/>
      <c r="F55" s="24"/>
      <c r="H55" s="23"/>
      <c r="I55" s="24"/>
      <c r="J55" s="24"/>
    </row>
  </sheetData>
  <printOptions/>
  <pageMargins left="0.31496062992125984" right="0.1968503937007874" top="0.4724409448818898" bottom="0.35433070866141736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9.00390625" defaultRowHeight="13.5"/>
  <cols>
    <col min="1" max="1" width="9.375" style="5" customWidth="1"/>
    <col min="2" max="2" width="17.375" style="5" customWidth="1"/>
    <col min="3" max="3" width="15.375" style="7" bestFit="1" customWidth="1"/>
    <col min="4" max="4" width="16.625" style="7" customWidth="1"/>
    <col min="5" max="5" width="15.50390625" style="5" bestFit="1" customWidth="1"/>
    <col min="6" max="6" width="16.375" style="5" bestFit="1" customWidth="1"/>
    <col min="7" max="16384" width="9.00390625" style="5" customWidth="1"/>
  </cols>
  <sheetData>
    <row r="1" spans="1:3" ht="14.25">
      <c r="A1" s="47" t="s">
        <v>106</v>
      </c>
      <c r="C1" s="6"/>
    </row>
    <row r="2" spans="3:7" ht="13.5">
      <c r="C2" s="8"/>
      <c r="D2" s="8"/>
      <c r="E2" s="9"/>
      <c r="F2" s="9"/>
      <c r="G2" s="10"/>
    </row>
    <row r="3" spans="1:4" ht="29.25" customHeight="1">
      <c r="A3" s="50" t="s">
        <v>60</v>
      </c>
      <c r="B3" s="51"/>
      <c r="C3" s="11" t="s">
        <v>65</v>
      </c>
      <c r="D3" s="12" t="s">
        <v>66</v>
      </c>
    </row>
    <row r="4" spans="1:4" ht="23.25" customHeight="1">
      <c r="A4" s="48" t="s">
        <v>13</v>
      </c>
      <c r="B4" s="49"/>
      <c r="C4" s="14">
        <v>180000</v>
      </c>
      <c r="D4" s="13">
        <v>0</v>
      </c>
    </row>
    <row r="5" spans="1:4" ht="23.25" customHeight="1">
      <c r="A5" s="48" t="s">
        <v>14</v>
      </c>
      <c r="B5" s="49"/>
      <c r="C5" s="14">
        <v>720000</v>
      </c>
      <c r="D5" s="13">
        <v>0</v>
      </c>
    </row>
    <row r="6" spans="1:4" ht="23.25" customHeight="1">
      <c r="A6" s="48" t="s">
        <v>5</v>
      </c>
      <c r="B6" s="49"/>
      <c r="C6" s="15">
        <f>SUM(C4:C5)</f>
        <v>900000</v>
      </c>
      <c r="D6" s="15">
        <f>SUM(D4:D5)</f>
        <v>0</v>
      </c>
    </row>
    <row r="7" spans="3:4" ht="23.25" customHeight="1">
      <c r="C7" s="16"/>
      <c r="D7" s="16"/>
    </row>
    <row r="8" spans="1:5" ht="23.25" customHeight="1">
      <c r="A8" s="50" t="s">
        <v>61</v>
      </c>
      <c r="B8" s="51"/>
      <c r="C8" s="17" t="s">
        <v>62</v>
      </c>
      <c r="D8" s="17" t="s">
        <v>63</v>
      </c>
      <c r="E8" s="17" t="s">
        <v>64</v>
      </c>
    </row>
    <row r="9" spans="1:5" ht="23.25" customHeight="1">
      <c r="A9" s="48" t="s">
        <v>15</v>
      </c>
      <c r="B9" s="49"/>
      <c r="C9" s="14">
        <f>D9*3</f>
        <v>540000</v>
      </c>
      <c r="D9" s="14">
        <v>180000</v>
      </c>
      <c r="E9" s="14">
        <v>60000</v>
      </c>
    </row>
    <row r="10" spans="1:5" ht="23.25" customHeight="1">
      <c r="A10" s="48" t="s">
        <v>16</v>
      </c>
      <c r="B10" s="49"/>
      <c r="C10" s="14">
        <f>D10*3</f>
        <v>600000</v>
      </c>
      <c r="D10" s="14">
        <v>200000</v>
      </c>
      <c r="E10" s="14"/>
    </row>
    <row r="11" spans="1:5" ht="23.25" customHeight="1">
      <c r="A11" s="48" t="s">
        <v>1</v>
      </c>
      <c r="B11" s="49"/>
      <c r="C11" s="14">
        <v>1000000</v>
      </c>
      <c r="D11" s="14">
        <v>540000</v>
      </c>
      <c r="E11" s="14">
        <v>180000</v>
      </c>
    </row>
    <row r="12" spans="1:5" ht="23.25" customHeight="1">
      <c r="A12" s="48" t="s">
        <v>17</v>
      </c>
      <c r="B12" s="49"/>
      <c r="C12" s="14">
        <f>D12*3</f>
        <v>900000</v>
      </c>
      <c r="D12" s="14">
        <v>300000</v>
      </c>
      <c r="E12" s="14">
        <v>150000</v>
      </c>
    </row>
    <row r="13" spans="1:5" ht="23.25" customHeight="1">
      <c r="A13" s="48" t="s">
        <v>4</v>
      </c>
      <c r="B13" s="49"/>
      <c r="C13" s="14">
        <v>200000</v>
      </c>
      <c r="D13" s="14">
        <v>50000</v>
      </c>
      <c r="E13" s="14"/>
    </row>
    <row r="14" spans="1:5" ht="23.25" customHeight="1">
      <c r="A14" s="48" t="s">
        <v>5</v>
      </c>
      <c r="B14" s="49"/>
      <c r="C14" s="15">
        <f>SUM(C9:C13)</f>
        <v>3240000</v>
      </c>
      <c r="D14" s="15">
        <f>SUM(D9:D13)</f>
        <v>1270000</v>
      </c>
      <c r="E14" s="15">
        <f>SUM(E8:E12)</f>
        <v>390000</v>
      </c>
    </row>
    <row r="16" spans="1:4" ht="18.75" customHeight="1">
      <c r="A16" s="50" t="s">
        <v>18</v>
      </c>
      <c r="B16" s="51"/>
      <c r="C16" s="17" t="s">
        <v>67</v>
      </c>
      <c r="D16" s="6" t="s">
        <v>30</v>
      </c>
    </row>
    <row r="17" spans="1:3" ht="18.75" customHeight="1">
      <c r="A17" s="18" t="s">
        <v>19</v>
      </c>
      <c r="B17" s="20">
        <v>200000</v>
      </c>
      <c r="C17" s="15">
        <v>2400000</v>
      </c>
    </row>
    <row r="18" spans="1:3" ht="18.75" customHeight="1">
      <c r="A18" s="18" t="s">
        <v>57</v>
      </c>
      <c r="B18" s="20">
        <v>80000</v>
      </c>
      <c r="C18" s="15">
        <v>960000</v>
      </c>
    </row>
    <row r="19" spans="1:3" ht="18.75" customHeight="1">
      <c r="A19" s="18" t="s">
        <v>58</v>
      </c>
      <c r="B19" s="20">
        <v>50000</v>
      </c>
      <c r="C19" s="15">
        <v>600000</v>
      </c>
    </row>
    <row r="20" spans="1:3" ht="18.75" customHeight="1">
      <c r="A20" s="19" t="s">
        <v>59</v>
      </c>
      <c r="B20" s="13"/>
      <c r="C20" s="15">
        <v>0</v>
      </c>
    </row>
  </sheetData>
  <mergeCells count="12">
    <mergeCell ref="A6:B6"/>
    <mergeCell ref="A3:B3"/>
    <mergeCell ref="A8:B8"/>
    <mergeCell ref="A9:B9"/>
    <mergeCell ref="A4:B4"/>
    <mergeCell ref="A5:B5"/>
    <mergeCell ref="A14:B14"/>
    <mergeCell ref="A16:B16"/>
    <mergeCell ref="A10:B10"/>
    <mergeCell ref="A11:B11"/>
    <mergeCell ref="A12:B12"/>
    <mergeCell ref="A13:B13"/>
  </mergeCells>
  <printOptions/>
  <pageMargins left="0.75" right="0.75" top="0.66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hosoya-y</dc:creator>
  <cp:keywords/>
  <dc:description/>
  <cp:lastModifiedBy>YASUYUKI NISHIHARA</cp:lastModifiedBy>
  <cp:lastPrinted>2006-11-09T07:28:03Z</cp:lastPrinted>
  <dcterms:created xsi:type="dcterms:W3CDTF">2006-11-06T07:18:51Z</dcterms:created>
  <dcterms:modified xsi:type="dcterms:W3CDTF">2007-10-05T09:56:33Z</dcterms:modified>
  <cp:category/>
  <cp:version/>
  <cp:contentType/>
  <cp:contentStatus/>
</cp:coreProperties>
</file>