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 windowWidth="15495" windowHeight="9375" firstSheet="1" activeTab="1"/>
  </bookViews>
  <sheets>
    <sheet name="000000" sheetId="1" state="hidden" r:id="rId1"/>
    <sheet name="収支計算書" sheetId="2" r:id="rId2"/>
    <sheet name="収支計算書 (例)" sheetId="3" r:id="rId3"/>
  </sheets>
  <definedNames>
    <definedName name="_xlnm.Print_Area" localSheetId="1">'収支計算書'!$A$1:$S$54</definedName>
    <definedName name="_xlnm.Print_Area" localSheetId="2">'収支計算書 (例)'!$A$1:$S$54</definedName>
    <definedName name="_xlnm.Print_Titles" localSheetId="1">'収支計算書'!$15:$17</definedName>
    <definedName name="_xlnm.Print_Titles" localSheetId="2">'収支計算書 (例)'!$15:$17</definedName>
  </definedNames>
  <calcPr fullCalcOnLoad="1"/>
</workbook>
</file>

<file path=xl/sharedStrings.xml><?xml version="1.0" encoding="utf-8"?>
<sst xmlns="http://schemas.openxmlformats.org/spreadsheetml/2006/main" count="268" uniqueCount="84">
  <si>
    <t>積   算   内   訳</t>
  </si>
  <si>
    <t>①交通費</t>
  </si>
  <si>
    <t>（単位：円）</t>
  </si>
  <si>
    <t>（支出）</t>
  </si>
  <si>
    <t>事 業 細 目 名</t>
  </si>
  <si>
    <t>ク ラ ブ 名</t>
  </si>
  <si>
    <t>内　　　　　容</t>
  </si>
  <si>
    <t>助　成　金</t>
  </si>
  <si>
    <t>合　　　計</t>
  </si>
  <si>
    <t>科　　目</t>
  </si>
  <si>
    <t>金　額</t>
  </si>
  <si>
    <t>対　象　経　費　(A)</t>
  </si>
  <si>
    <t>対　象　外　経　費　(B)</t>
  </si>
  <si>
    <t>②航空運賃</t>
  </si>
  <si>
    <t>③宿泊費</t>
  </si>
  <si>
    <t>都道府県名</t>
  </si>
  <si>
    <t>クラブ会報</t>
  </si>
  <si>
    <t>振込手数料</t>
  </si>
  <si>
    <t>日本体育協会からの助成金（スポーツ振興くじ助成金）</t>
  </si>
  <si>
    <t>クラブ繰入金</t>
  </si>
  <si>
    <t>に直接必要な経費</t>
  </si>
  <si>
    <t>←40万円未満の場合は、助成対象事業となりません。</t>
  </si>
  <si>
    <t>総合型地域スポーツクラブ自立支援事業</t>
  </si>
  <si>
    <t>４．スポーツ用具費</t>
  </si>
  <si>
    <t>３．借料および損料</t>
  </si>
  <si>
    <t>（収入）</t>
  </si>
  <si>
    <t>円×</t>
  </si>
  <si>
    <t>名×</t>
  </si>
  <si>
    <t>回</t>
  </si>
  <si>
    <t>名</t>
  </si>
  <si>
    <t>泊</t>
  </si>
  <si>
    <t>個</t>
  </si>
  <si>
    <t>枚</t>
  </si>
  <si>
    <t>部</t>
  </si>
  <si>
    <t>件</t>
  </si>
  <si>
    <t>時間×</t>
  </si>
  <si>
    <t>ボール籠</t>
  </si>
  <si>
    <t>予算額</t>
  </si>
  <si>
    <t>決算額</t>
  </si>
  <si>
    <t>差△異</t>
  </si>
  <si>
    <t>（A＋B）</t>
  </si>
  <si>
    <t>金　額</t>
  </si>
  <si>
    <t>１．諸謝金</t>
  </si>
  <si>
    <t>２．旅費</t>
  </si>
  <si>
    <t>時間(延)</t>
  </si>
  <si>
    <t>○○クラブ</t>
  </si>
  <si>
    <t>７．その他事業の実施</t>
  </si>
  <si>
    <t>ミニサッカーゴール</t>
  </si>
  <si>
    <t>スポーツ大会参加料　＠500円×50名＝25,000円</t>
  </si>
  <si>
    <t>○○県</t>
  </si>
  <si>
    <t>【　中間　・　決算　】</t>
  </si>
  <si>
    <t>※中間、決算のいずれかに○</t>
  </si>
  <si>
    <t>預金利息</t>
  </si>
  <si>
    <t>スポーツ
用具費＝</t>
  </si>
  <si>
    <t>対象経費割合</t>
  </si>
  <si>
    <t>※対象事業において参加料等の収入がある場合には「事業収入」に必ず計上してください。</t>
  </si>
  <si>
    <t>種目別指導者（サッカー教室）</t>
  </si>
  <si>
    <t>※各科目の名称は、変更・追加しないこと。</t>
  </si>
  <si>
    <t>（単位：円）</t>
  </si>
  <si>
    <t>看護師（スポーツフェスタ）</t>
  </si>
  <si>
    <t>医師（スポーツフェスタ）</t>
  </si>
  <si>
    <t>運営補助（スポーツフェスタ）</t>
  </si>
  <si>
    <t>スポーツフェスタグラウンド</t>
  </si>
  <si>
    <t>スポーツフェスタ放送機材</t>
  </si>
  <si>
    <t>スポーツフェスタ看板作成</t>
  </si>
  <si>
    <t>講師（指導者講習会）</t>
  </si>
  <si>
    <t>種目別指導者（野球教室）</t>
  </si>
  <si>
    <t>その他の収入</t>
  </si>
  <si>
    <t>事 業 収 入</t>
  </si>
  <si>
    <t>預 金 利 息</t>
  </si>
  <si>
    <t>自己負担金</t>
  </si>
  <si>
    <t>（その他の経費）</t>
  </si>
  <si>
    <t>種目別指導者（サッカー教室）</t>
  </si>
  <si>
    <t>@3,000円×50時間</t>
  </si>
  <si>
    <t>種目別指導者（野球教室）</t>
  </si>
  <si>
    <t>スポーツフェスタコピー代</t>
  </si>
  <si>
    <t>平成26年度総合型地域スポーツクラブ自立支援事業　収支計算書（    ○　年目）</t>
  </si>
  <si>
    <t>５．印刷製本費</t>
  </si>
  <si>
    <t>スポーツフェスタポスター</t>
  </si>
  <si>
    <t>スポーツフェスタプログラム</t>
  </si>
  <si>
    <t>６．雑役務費</t>
  </si>
  <si>
    <t>スポーツフェスタ</t>
  </si>
  <si>
    <t>傷害保険料</t>
  </si>
  <si>
    <t>平成26年度総合型地域スポーツクラブ自立支援事業　収支計算書（   　 年目）</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</si>
</sst>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quot;@&quot;#,##0&quot;円&quot;&quot;×&quot;"/>
    <numFmt numFmtId="178" formatCode="&quot;×&quot;#,##0&quot;回&quot;;[Red]\-#,##0&quot;円&quot;"/>
    <numFmt numFmtId="179" formatCode="&quot;延&quot;0&quot;人&quot;"/>
    <numFmt numFmtId="180" formatCode="#,##0&quot;部&quot;\ "/>
    <numFmt numFmtId="181" formatCode="#,##0&quot;枚&quot;"/>
    <numFmt numFmtId="182" formatCode="0&quot;件&quot;"/>
    <numFmt numFmtId="183" formatCode="&quot;×&quot;#,##0&quot;会場&quot;"/>
    <numFmt numFmtId="184" formatCode="#,##0&quot;日&quot;"/>
    <numFmt numFmtId="185" formatCode="#,##0&quot;部&quot;"/>
    <numFmt numFmtId="186" formatCode="#,##0&quot;回&quot;"/>
    <numFmt numFmtId="187" formatCode="0&quot;名×&quot;"/>
    <numFmt numFmtId="188" formatCode="&quot;延&quot;#,##0&quot;名&quot;"/>
    <numFmt numFmtId="189" formatCode="#,##0&quot;個&quot;"/>
    <numFmt numFmtId="190" formatCode="#,##0&quot;泊&quot;"/>
    <numFmt numFmtId="191" formatCode="#,##0.0&quot;時間&quot;"/>
    <numFmt numFmtId="192" formatCode="#,##0&quot;時間&quot;"/>
    <numFmt numFmtId="193" formatCode="0.0%"/>
    <numFmt numFmtId="194" formatCode="#,##0.0;[Red]\-#,##0.0"/>
    <numFmt numFmtId="195" formatCode="&quot;＠&quot;#,##0"/>
    <numFmt numFmtId="196" formatCode="&quot;@&quot;#,##0"/>
    <numFmt numFmtId="197" formatCode="#,##0;&quot;△ &quot;#,##0"/>
    <numFmt numFmtId="198" formatCode="#,##0_ ;[Red]\-#,##0\ "/>
  </numFmts>
  <fonts count="49">
    <font>
      <sz val="11"/>
      <name val="ＭＳ Ｐ明朝"/>
      <family val="1"/>
    </font>
    <font>
      <b/>
      <sz val="11"/>
      <name val="ＭＳ Ｐ明朝"/>
      <family val="1"/>
    </font>
    <font>
      <i/>
      <sz val="11"/>
      <name val="ＭＳ Ｐ明朝"/>
      <family val="1"/>
    </font>
    <font>
      <b/>
      <i/>
      <sz val="11"/>
      <name val="ＭＳ Ｐ明朝"/>
      <family val="1"/>
    </font>
    <font>
      <sz val="11"/>
      <name val="ＭＳ Ｐゴシック"/>
      <family val="3"/>
    </font>
    <font>
      <sz val="6"/>
      <name val="ＭＳ Ｐ明朝"/>
      <family val="1"/>
    </font>
    <font>
      <u val="single"/>
      <sz val="11"/>
      <color indexed="12"/>
      <name val="ＭＳ Ｐ明朝"/>
      <family val="1"/>
    </font>
    <font>
      <u val="single"/>
      <sz val="11"/>
      <color indexed="36"/>
      <name val="ＭＳ Ｐ明朝"/>
      <family val="1"/>
    </font>
    <font>
      <sz val="11"/>
      <name val="ＭＳ 明朝"/>
      <family val="1"/>
    </font>
    <font>
      <sz val="8"/>
      <name val="ＭＳ 明朝"/>
      <family val="1"/>
    </font>
    <font>
      <b/>
      <sz val="8"/>
      <name val="ＭＳ 明朝"/>
      <family val="1"/>
    </font>
    <font>
      <sz val="8"/>
      <name val="ＭＳ ゴシック"/>
      <family val="3"/>
    </font>
    <font>
      <b/>
      <sz val="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8"/>
      <name val="ＭＳ Ｐゴシック"/>
      <family val="3"/>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tint="-0.4999699890613556"/>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medium"/>
      <right style="medium"/>
      <top style="medium"/>
      <bottom style="mediu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lignment/>
      <protection/>
    </xf>
    <xf numFmtId="0" fontId="7" fillId="0" borderId="0" applyNumberFormat="0" applyFill="0" applyBorder="0" applyAlignment="0" applyProtection="0"/>
    <xf numFmtId="0" fontId="48" fillId="32" borderId="0" applyNumberFormat="0" applyBorder="0" applyAlignment="0" applyProtection="0"/>
  </cellStyleXfs>
  <cellXfs count="193">
    <xf numFmtId="0" fontId="0" fillId="0" borderId="0" xfId="0" applyAlignment="1">
      <alignment/>
    </xf>
    <xf numFmtId="38" fontId="9" fillId="0" borderId="0" xfId="61" applyNumberFormat="1" applyFont="1" applyFill="1">
      <alignment/>
      <protection/>
    </xf>
    <xf numFmtId="38" fontId="9" fillId="0" borderId="0" xfId="61" applyNumberFormat="1" applyFont="1" applyFill="1" applyAlignment="1">
      <alignment horizontal="center"/>
      <protection/>
    </xf>
    <xf numFmtId="38" fontId="9" fillId="0" borderId="10" xfId="61" applyNumberFormat="1" applyFont="1" applyFill="1" applyBorder="1" applyAlignment="1">
      <alignment horizontal="center"/>
      <protection/>
    </xf>
    <xf numFmtId="38" fontId="9" fillId="0" borderId="11" xfId="61" applyNumberFormat="1" applyFont="1" applyFill="1" applyBorder="1" applyAlignment="1">
      <alignment horizontal="center"/>
      <protection/>
    </xf>
    <xf numFmtId="38" fontId="9" fillId="0" borderId="12" xfId="61" applyNumberFormat="1" applyFont="1" applyFill="1" applyBorder="1" applyAlignment="1">
      <alignment horizontal="center"/>
      <protection/>
    </xf>
    <xf numFmtId="38" fontId="9" fillId="0" borderId="10" xfId="61" applyNumberFormat="1" applyFont="1" applyFill="1" applyBorder="1" applyAlignment="1">
      <alignment horizontal="right"/>
      <protection/>
    </xf>
    <xf numFmtId="38" fontId="9" fillId="0" borderId="11" xfId="61" applyNumberFormat="1" applyFont="1" applyFill="1" applyBorder="1" applyAlignment="1">
      <alignment horizontal="left"/>
      <protection/>
    </xf>
    <xf numFmtId="38" fontId="9" fillId="0" borderId="0" xfId="61" applyNumberFormat="1" applyFont="1" applyFill="1" applyBorder="1">
      <alignment/>
      <protection/>
    </xf>
    <xf numFmtId="3" fontId="9" fillId="0" borderId="0" xfId="61" applyNumberFormat="1" applyFont="1" applyFill="1" applyBorder="1">
      <alignment/>
      <protection/>
    </xf>
    <xf numFmtId="3" fontId="9" fillId="0" borderId="13" xfId="61" applyNumberFormat="1" applyFont="1" applyFill="1" applyBorder="1" applyAlignment="1">
      <alignment horizontal="right"/>
      <protection/>
    </xf>
    <xf numFmtId="3" fontId="9" fillId="0" borderId="14" xfId="61" applyNumberFormat="1" applyFont="1" applyFill="1" applyBorder="1" applyAlignment="1">
      <alignment horizontal="center" shrinkToFit="1"/>
      <protection/>
    </xf>
    <xf numFmtId="3" fontId="9" fillId="0" borderId="10" xfId="61" applyNumberFormat="1" applyFont="1" applyFill="1" applyBorder="1" applyAlignment="1">
      <alignment horizontal="center"/>
      <protection/>
    </xf>
    <xf numFmtId="38" fontId="9" fillId="0" borderId="15" xfId="61" applyNumberFormat="1" applyFont="1" applyFill="1" applyBorder="1">
      <alignment/>
      <protection/>
    </xf>
    <xf numFmtId="38" fontId="9" fillId="0" borderId="16" xfId="61" applyNumberFormat="1" applyFont="1" applyFill="1" applyBorder="1">
      <alignment/>
      <protection/>
    </xf>
    <xf numFmtId="38" fontId="9" fillId="0" borderId="17" xfId="61" applyNumberFormat="1" applyFont="1" applyFill="1" applyBorder="1">
      <alignment/>
      <protection/>
    </xf>
    <xf numFmtId="38" fontId="9" fillId="0" borderId="11" xfId="61" applyNumberFormat="1" applyFont="1" applyFill="1" applyBorder="1">
      <alignment/>
      <protection/>
    </xf>
    <xf numFmtId="3" fontId="9" fillId="0" borderId="0" xfId="61" applyNumberFormat="1" applyFont="1" applyFill="1">
      <alignment/>
      <protection/>
    </xf>
    <xf numFmtId="38" fontId="9" fillId="0" borderId="14" xfId="61" applyNumberFormat="1" applyFont="1" applyFill="1" applyBorder="1">
      <alignment/>
      <protection/>
    </xf>
    <xf numFmtId="38" fontId="9" fillId="0" borderId="13" xfId="61" applyNumberFormat="1" applyFont="1" applyFill="1" applyBorder="1">
      <alignment/>
      <protection/>
    </xf>
    <xf numFmtId="38" fontId="10" fillId="0" borderId="12" xfId="61" applyNumberFormat="1" applyFont="1" applyFill="1" applyBorder="1">
      <alignment/>
      <protection/>
    </xf>
    <xf numFmtId="3" fontId="9" fillId="0" borderId="18" xfId="61" applyNumberFormat="1" applyFont="1" applyFill="1" applyBorder="1" applyAlignment="1">
      <alignment shrinkToFit="1"/>
      <protection/>
    </xf>
    <xf numFmtId="38" fontId="9" fillId="0" borderId="16" xfId="61" applyNumberFormat="1" applyFont="1" applyFill="1" applyBorder="1" applyAlignment="1">
      <alignment shrinkToFit="1"/>
      <protection/>
    </xf>
    <xf numFmtId="3" fontId="9" fillId="0" borderId="17" xfId="61" applyNumberFormat="1" applyFont="1" applyFill="1" applyBorder="1" applyAlignment="1">
      <alignment shrinkToFit="1"/>
      <protection/>
    </xf>
    <xf numFmtId="3" fontId="9" fillId="0" borderId="19" xfId="61" applyNumberFormat="1" applyFont="1" applyFill="1" applyBorder="1" applyAlignment="1">
      <alignment shrinkToFit="1"/>
      <protection/>
    </xf>
    <xf numFmtId="38" fontId="9" fillId="0" borderId="17" xfId="61" applyNumberFormat="1" applyFont="1" applyFill="1" applyBorder="1" applyAlignment="1">
      <alignment horizontal="left" shrinkToFit="1"/>
      <protection/>
    </xf>
    <xf numFmtId="3" fontId="9" fillId="0" borderId="20" xfId="61" applyNumberFormat="1" applyFont="1" applyFill="1" applyBorder="1" applyAlignment="1">
      <alignment shrinkToFit="1"/>
      <protection/>
    </xf>
    <xf numFmtId="38" fontId="9" fillId="0" borderId="0" xfId="61" applyNumberFormat="1" applyFont="1" applyFill="1" applyBorder="1" applyAlignment="1">
      <alignment shrinkToFit="1"/>
      <protection/>
    </xf>
    <xf numFmtId="3" fontId="9" fillId="0" borderId="14" xfId="61" applyNumberFormat="1" applyFont="1" applyFill="1" applyBorder="1" applyAlignment="1">
      <alignment shrinkToFit="1"/>
      <protection/>
    </xf>
    <xf numFmtId="3" fontId="9" fillId="0" borderId="21" xfId="61" applyNumberFormat="1" applyFont="1" applyFill="1" applyBorder="1" applyAlignment="1">
      <alignment shrinkToFit="1"/>
      <protection/>
    </xf>
    <xf numFmtId="38" fontId="9" fillId="0" borderId="13" xfId="61" applyNumberFormat="1" applyFont="1" applyFill="1" applyBorder="1" applyAlignment="1">
      <alignment shrinkToFit="1"/>
      <protection/>
    </xf>
    <xf numFmtId="3" fontId="9" fillId="0" borderId="22" xfId="61" applyNumberFormat="1" applyFont="1" applyFill="1" applyBorder="1" applyAlignment="1">
      <alignment shrinkToFit="1"/>
      <protection/>
    </xf>
    <xf numFmtId="38" fontId="9" fillId="0" borderId="11" xfId="61" applyNumberFormat="1" applyFont="1" applyFill="1" applyBorder="1" applyAlignment="1">
      <alignment shrinkToFit="1"/>
      <protection/>
    </xf>
    <xf numFmtId="0" fontId="9" fillId="0" borderId="0" xfId="61" applyNumberFormat="1" applyFont="1" applyFill="1" applyAlignment="1">
      <alignment horizontal="center"/>
      <protection/>
    </xf>
    <xf numFmtId="0" fontId="9" fillId="0" borderId="0" xfId="61" applyNumberFormat="1" applyFont="1" applyFill="1" applyBorder="1">
      <alignment/>
      <protection/>
    </xf>
    <xf numFmtId="0" fontId="9" fillId="0" borderId="12" xfId="61" applyNumberFormat="1" applyFont="1" applyFill="1" applyBorder="1" applyAlignment="1">
      <alignment horizontal="center"/>
      <protection/>
    </xf>
    <xf numFmtId="0" fontId="9" fillId="0" borderId="16" xfId="61" applyNumberFormat="1" applyFont="1" applyFill="1" applyBorder="1" applyAlignment="1">
      <alignment shrinkToFit="1"/>
      <protection/>
    </xf>
    <xf numFmtId="0" fontId="9" fillId="0" borderId="0" xfId="61" applyNumberFormat="1" applyFont="1" applyFill="1" applyBorder="1" applyAlignment="1">
      <alignment shrinkToFit="1"/>
      <protection/>
    </xf>
    <xf numFmtId="0" fontId="9" fillId="0" borderId="16" xfId="61" applyNumberFormat="1" applyFont="1" applyFill="1" applyBorder="1" applyAlignment="1">
      <alignment horizontal="left" shrinkToFit="1"/>
      <protection/>
    </xf>
    <xf numFmtId="0" fontId="9" fillId="0" borderId="0" xfId="61" applyNumberFormat="1" applyFont="1" applyFill="1" applyBorder="1" applyAlignment="1">
      <alignment horizontal="left" shrinkToFit="1"/>
      <protection/>
    </xf>
    <xf numFmtId="0" fontId="9" fillId="0" borderId="13" xfId="61" applyNumberFormat="1" applyFont="1" applyFill="1" applyBorder="1" applyAlignment="1">
      <alignment shrinkToFit="1"/>
      <protection/>
    </xf>
    <xf numFmtId="0" fontId="9" fillId="0" borderId="13" xfId="61" applyNumberFormat="1" applyFont="1" applyFill="1" applyBorder="1" applyAlignment="1">
      <alignment horizontal="left" shrinkToFit="1"/>
      <protection/>
    </xf>
    <xf numFmtId="0" fontId="9" fillId="0" borderId="12" xfId="61" applyNumberFormat="1" applyFont="1" applyFill="1" applyBorder="1">
      <alignment/>
      <protection/>
    </xf>
    <xf numFmtId="0" fontId="9" fillId="0" borderId="0" xfId="61" applyNumberFormat="1" applyFont="1" applyFill="1">
      <alignment/>
      <protection/>
    </xf>
    <xf numFmtId="3" fontId="9" fillId="0" borderId="20" xfId="61" applyNumberFormat="1" applyFont="1" applyFill="1" applyBorder="1" applyAlignment="1">
      <alignment horizontal="right" shrinkToFit="1"/>
      <protection/>
    </xf>
    <xf numFmtId="38" fontId="9" fillId="0" borderId="0" xfId="49" applyFont="1" applyFill="1" applyAlignment="1">
      <alignment horizontal="center"/>
    </xf>
    <xf numFmtId="38" fontId="9" fillId="0" borderId="0" xfId="49" applyFont="1" applyFill="1" applyBorder="1" applyAlignment="1">
      <alignment/>
    </xf>
    <xf numFmtId="38" fontId="9" fillId="0" borderId="12" xfId="49" applyFont="1" applyFill="1" applyBorder="1" applyAlignment="1">
      <alignment horizontal="center"/>
    </xf>
    <xf numFmtId="38" fontId="9" fillId="0" borderId="16" xfId="49" applyFont="1" applyFill="1" applyBorder="1" applyAlignment="1">
      <alignment shrinkToFit="1"/>
    </xf>
    <xf numFmtId="38" fontId="9" fillId="0" borderId="0" xfId="49" applyFont="1" applyFill="1" applyBorder="1" applyAlignment="1">
      <alignment shrinkToFit="1"/>
    </xf>
    <xf numFmtId="38" fontId="9" fillId="0" borderId="12" xfId="49" applyFont="1" applyFill="1" applyBorder="1" applyAlignment="1">
      <alignment/>
    </xf>
    <xf numFmtId="38" fontId="9" fillId="0" borderId="0" xfId="49" applyFont="1" applyFill="1" applyAlignment="1">
      <alignment/>
    </xf>
    <xf numFmtId="38" fontId="9" fillId="0" borderId="16" xfId="49" applyFont="1" applyFill="1" applyBorder="1" applyAlignment="1">
      <alignment horizontal="right" shrinkToFit="1"/>
    </xf>
    <xf numFmtId="38" fontId="9" fillId="0" borderId="16" xfId="49" applyFont="1" applyFill="1" applyBorder="1" applyAlignment="1">
      <alignment horizontal="left" shrinkToFit="1"/>
    </xf>
    <xf numFmtId="38" fontId="9" fillId="0" borderId="0" xfId="49" applyFont="1" applyFill="1" applyBorder="1" applyAlignment="1">
      <alignment horizontal="left" shrinkToFit="1"/>
    </xf>
    <xf numFmtId="38" fontId="9" fillId="0" borderId="13" xfId="49" applyFont="1" applyFill="1" applyBorder="1" applyAlignment="1">
      <alignment horizontal="left" shrinkToFit="1"/>
    </xf>
    <xf numFmtId="38" fontId="9" fillId="0" borderId="0" xfId="61" applyNumberFormat="1" applyFont="1" applyFill="1" applyBorder="1" applyAlignment="1">
      <alignment horizontal="left" shrinkToFit="1"/>
      <protection/>
    </xf>
    <xf numFmtId="196" fontId="9" fillId="0" borderId="16" xfId="49" applyNumberFormat="1" applyFont="1" applyFill="1" applyBorder="1" applyAlignment="1">
      <alignment shrinkToFit="1"/>
    </xf>
    <xf numFmtId="196" fontId="9" fillId="0" borderId="0" xfId="49" applyNumberFormat="1" applyFont="1" applyFill="1" applyBorder="1" applyAlignment="1">
      <alignment shrinkToFit="1"/>
    </xf>
    <xf numFmtId="196" fontId="9" fillId="0" borderId="0" xfId="49" applyNumberFormat="1" applyFont="1" applyFill="1" applyAlignment="1">
      <alignment horizontal="center"/>
    </xf>
    <xf numFmtId="196" fontId="9" fillId="0" borderId="0" xfId="49" applyNumberFormat="1" applyFont="1" applyFill="1" applyBorder="1" applyAlignment="1">
      <alignment/>
    </xf>
    <xf numFmtId="196" fontId="9" fillId="0" borderId="12" xfId="49" applyNumberFormat="1" applyFont="1" applyFill="1" applyBorder="1" applyAlignment="1">
      <alignment horizontal="center"/>
    </xf>
    <xf numFmtId="196" fontId="9" fillId="0" borderId="13" xfId="49" applyNumberFormat="1" applyFont="1" applyFill="1" applyBorder="1" applyAlignment="1">
      <alignment shrinkToFit="1"/>
    </xf>
    <xf numFmtId="196" fontId="9" fillId="0" borderId="12" xfId="49" applyNumberFormat="1" applyFont="1" applyFill="1" applyBorder="1" applyAlignment="1">
      <alignment/>
    </xf>
    <xf numFmtId="196" fontId="9" fillId="0" borderId="0" xfId="49" applyNumberFormat="1" applyFont="1" applyFill="1" applyAlignment="1">
      <alignment/>
    </xf>
    <xf numFmtId="3" fontId="9" fillId="0" borderId="23" xfId="61" applyNumberFormat="1" applyFont="1" applyFill="1" applyBorder="1" applyAlignment="1">
      <alignment horizontal="center"/>
      <protection/>
    </xf>
    <xf numFmtId="38" fontId="9" fillId="0" borderId="12" xfId="61" applyNumberFormat="1" applyFont="1" applyFill="1" applyBorder="1">
      <alignment/>
      <protection/>
    </xf>
    <xf numFmtId="3" fontId="9" fillId="0" borderId="15" xfId="61" applyNumberFormat="1" applyFont="1" applyFill="1" applyBorder="1" applyAlignment="1">
      <alignment horizontal="center"/>
      <protection/>
    </xf>
    <xf numFmtId="197" fontId="9" fillId="0" borderId="0" xfId="61" applyNumberFormat="1" applyFont="1" applyFill="1" applyAlignment="1">
      <alignment horizontal="center"/>
      <protection/>
    </xf>
    <xf numFmtId="197" fontId="9" fillId="0" borderId="0" xfId="61" applyNumberFormat="1" applyFont="1" applyFill="1" applyBorder="1">
      <alignment/>
      <protection/>
    </xf>
    <xf numFmtId="197" fontId="9" fillId="0" borderId="11" xfId="61" applyNumberFormat="1" applyFont="1" applyFill="1" applyBorder="1" applyAlignment="1">
      <alignment horizontal="center"/>
      <protection/>
    </xf>
    <xf numFmtId="197" fontId="9" fillId="0" borderId="0" xfId="61" applyNumberFormat="1" applyFont="1" applyFill="1">
      <alignment/>
      <protection/>
    </xf>
    <xf numFmtId="197" fontId="9" fillId="0" borderId="19" xfId="61" applyNumberFormat="1" applyFont="1" applyFill="1" applyBorder="1" applyAlignment="1">
      <alignment shrinkToFit="1"/>
      <protection/>
    </xf>
    <xf numFmtId="197" fontId="9" fillId="0" borderId="21" xfId="61" applyNumberFormat="1" applyFont="1" applyFill="1" applyBorder="1" applyAlignment="1">
      <alignment shrinkToFit="1"/>
      <protection/>
    </xf>
    <xf numFmtId="38" fontId="9" fillId="0" borderId="24" xfId="61" applyNumberFormat="1" applyFont="1" applyFill="1" applyBorder="1" applyAlignment="1">
      <alignment shrinkToFit="1"/>
      <protection/>
    </xf>
    <xf numFmtId="38" fontId="9" fillId="0" borderId="19" xfId="61" applyNumberFormat="1" applyFont="1" applyFill="1" applyBorder="1" applyAlignment="1">
      <alignment shrinkToFit="1"/>
      <protection/>
    </xf>
    <xf numFmtId="38" fontId="9" fillId="0" borderId="21" xfId="61" applyNumberFormat="1" applyFont="1" applyFill="1" applyBorder="1" applyAlignment="1">
      <alignment shrinkToFit="1"/>
      <protection/>
    </xf>
    <xf numFmtId="38" fontId="9" fillId="0" borderId="20" xfId="61" applyNumberFormat="1" applyFont="1" applyFill="1" applyBorder="1">
      <alignment/>
      <protection/>
    </xf>
    <xf numFmtId="38" fontId="9" fillId="0" borderId="22" xfId="61" applyNumberFormat="1" applyFont="1" applyFill="1" applyBorder="1">
      <alignment/>
      <protection/>
    </xf>
    <xf numFmtId="38" fontId="9" fillId="0" borderId="15" xfId="61" applyNumberFormat="1" applyFont="1" applyFill="1" applyBorder="1" applyAlignment="1">
      <alignment shrinkToFit="1"/>
      <protection/>
    </xf>
    <xf numFmtId="3" fontId="9" fillId="33" borderId="15" xfId="61" applyNumberFormat="1" applyFont="1" applyFill="1" applyBorder="1" applyAlignment="1">
      <alignment shrinkToFit="1"/>
      <protection/>
    </xf>
    <xf numFmtId="197" fontId="9" fillId="33" borderId="24" xfId="61" applyNumberFormat="1" applyFont="1" applyFill="1" applyBorder="1" applyAlignment="1">
      <alignment shrinkToFit="1"/>
      <protection/>
    </xf>
    <xf numFmtId="3" fontId="9" fillId="33" borderId="18" xfId="61" applyNumberFormat="1" applyFont="1" applyFill="1" applyBorder="1" applyAlignment="1">
      <alignment shrinkToFit="1"/>
      <protection/>
    </xf>
    <xf numFmtId="3" fontId="9" fillId="33" borderId="24" xfId="61" applyNumberFormat="1" applyFont="1" applyFill="1" applyBorder="1" applyAlignment="1">
      <alignment shrinkToFit="1"/>
      <protection/>
    </xf>
    <xf numFmtId="38" fontId="9" fillId="33" borderId="24" xfId="61" applyNumberFormat="1" applyFont="1" applyFill="1" applyBorder="1" applyAlignment="1">
      <alignment shrinkToFit="1"/>
      <protection/>
    </xf>
    <xf numFmtId="3" fontId="9" fillId="33" borderId="11" xfId="61" applyNumberFormat="1" applyFont="1" applyFill="1" applyBorder="1" applyAlignment="1">
      <alignment horizontal="right" shrinkToFit="1"/>
      <protection/>
    </xf>
    <xf numFmtId="3" fontId="9" fillId="33" borderId="11" xfId="61" applyNumberFormat="1" applyFont="1" applyFill="1" applyBorder="1" applyAlignment="1">
      <alignment shrinkToFit="1"/>
      <protection/>
    </xf>
    <xf numFmtId="197" fontId="9" fillId="33" borderId="11" xfId="61" applyNumberFormat="1" applyFont="1" applyFill="1" applyBorder="1" applyAlignment="1">
      <alignment shrinkToFit="1"/>
      <protection/>
    </xf>
    <xf numFmtId="3" fontId="9" fillId="33" borderId="25" xfId="61" applyNumberFormat="1" applyFont="1" applyFill="1" applyBorder="1" applyAlignment="1">
      <alignment shrinkToFit="1"/>
      <protection/>
    </xf>
    <xf numFmtId="3" fontId="9" fillId="33" borderId="23" xfId="61" applyNumberFormat="1" applyFont="1" applyFill="1" applyBorder="1" applyAlignment="1">
      <alignment shrinkToFit="1"/>
      <protection/>
    </xf>
    <xf numFmtId="3" fontId="9" fillId="33" borderId="10" xfId="61" applyNumberFormat="1" applyFont="1" applyFill="1" applyBorder="1" applyAlignment="1">
      <alignment shrinkToFit="1"/>
      <protection/>
    </xf>
    <xf numFmtId="3" fontId="9" fillId="34" borderId="18" xfId="61" applyNumberFormat="1" applyFont="1" applyFill="1" applyBorder="1" applyAlignment="1">
      <alignment shrinkToFit="1"/>
      <protection/>
    </xf>
    <xf numFmtId="38" fontId="9" fillId="34" borderId="16" xfId="61" applyNumberFormat="1" applyFont="1" applyFill="1" applyBorder="1" applyAlignment="1">
      <alignment shrinkToFit="1"/>
      <protection/>
    </xf>
    <xf numFmtId="196" fontId="9" fillId="34" borderId="16" xfId="49" applyNumberFormat="1" applyFont="1" applyFill="1" applyBorder="1" applyAlignment="1">
      <alignment shrinkToFit="1"/>
    </xf>
    <xf numFmtId="0" fontId="9" fillId="34" borderId="16" xfId="61" applyNumberFormat="1" applyFont="1" applyFill="1" applyBorder="1" applyAlignment="1">
      <alignment shrinkToFit="1"/>
      <protection/>
    </xf>
    <xf numFmtId="38" fontId="9" fillId="34" borderId="16" xfId="49" applyFont="1" applyFill="1" applyBorder="1" applyAlignment="1">
      <alignment shrinkToFit="1"/>
    </xf>
    <xf numFmtId="3" fontId="9" fillId="34" borderId="20" xfId="61" applyNumberFormat="1" applyFont="1" applyFill="1" applyBorder="1" applyAlignment="1">
      <alignment shrinkToFit="1"/>
      <protection/>
    </xf>
    <xf numFmtId="38" fontId="9" fillId="34" borderId="0" xfId="61" applyNumberFormat="1" applyFont="1" applyFill="1" applyBorder="1" applyAlignment="1">
      <alignment shrinkToFit="1"/>
      <protection/>
    </xf>
    <xf numFmtId="196" fontId="9" fillId="34" borderId="0" xfId="49" applyNumberFormat="1" applyFont="1" applyFill="1" applyBorder="1" applyAlignment="1">
      <alignment shrinkToFit="1"/>
    </xf>
    <xf numFmtId="0" fontId="9" fillId="34" borderId="0" xfId="61" applyNumberFormat="1" applyFont="1" applyFill="1" applyBorder="1" applyAlignment="1">
      <alignment shrinkToFit="1"/>
      <protection/>
    </xf>
    <xf numFmtId="38" fontId="9" fillId="34" borderId="0" xfId="49" applyFont="1" applyFill="1" applyBorder="1" applyAlignment="1">
      <alignment shrinkToFit="1"/>
    </xf>
    <xf numFmtId="0" fontId="9" fillId="0" borderId="0" xfId="61" applyNumberFormat="1" applyFont="1" applyFill="1" applyBorder="1" applyAlignment="1">
      <alignment horizontal="center"/>
      <protection/>
    </xf>
    <xf numFmtId="38" fontId="9" fillId="0" borderId="0" xfId="61" applyNumberFormat="1" applyFont="1" applyFill="1" applyAlignment="1">
      <alignment horizontal="left"/>
      <protection/>
    </xf>
    <xf numFmtId="38" fontId="11" fillId="35" borderId="0" xfId="61" applyNumberFormat="1" applyFont="1" applyFill="1" applyProtection="1">
      <alignment/>
      <protection locked="0"/>
    </xf>
    <xf numFmtId="38" fontId="12" fillId="35" borderId="0" xfId="61" applyNumberFormat="1" applyFont="1" applyFill="1" applyAlignment="1" applyProtection="1">
      <alignment horizontal="left"/>
      <protection locked="0"/>
    </xf>
    <xf numFmtId="3" fontId="11" fillId="35" borderId="0" xfId="61" applyNumberFormat="1" applyFont="1" applyFill="1" applyProtection="1">
      <alignment/>
      <protection locked="0"/>
    </xf>
    <xf numFmtId="38" fontId="12" fillId="35" borderId="0" xfId="61" applyNumberFormat="1" applyFont="1" applyFill="1" applyProtection="1">
      <alignment/>
      <protection locked="0"/>
    </xf>
    <xf numFmtId="38" fontId="11" fillId="35" borderId="0" xfId="61" applyNumberFormat="1" applyFont="1" applyFill="1" applyBorder="1" applyProtection="1">
      <alignment/>
      <protection locked="0"/>
    </xf>
    <xf numFmtId="177" fontId="11" fillId="35" borderId="0" xfId="61" applyNumberFormat="1" applyFont="1" applyFill="1" applyProtection="1">
      <alignment/>
      <protection locked="0"/>
    </xf>
    <xf numFmtId="0" fontId="11" fillId="35" borderId="0" xfId="61" applyFont="1" applyFill="1" applyProtection="1">
      <alignment/>
      <protection locked="0"/>
    </xf>
    <xf numFmtId="3" fontId="11" fillId="35" borderId="0" xfId="61" applyNumberFormat="1" applyFont="1" applyFill="1" applyBorder="1" applyProtection="1">
      <alignment/>
      <protection locked="0"/>
    </xf>
    <xf numFmtId="0" fontId="9" fillId="0" borderId="23" xfId="61" applyNumberFormat="1" applyFont="1" applyFill="1" applyBorder="1" applyAlignment="1">
      <alignment horizontal="center"/>
      <protection/>
    </xf>
    <xf numFmtId="3" fontId="9" fillId="0" borderId="0" xfId="61" applyNumberFormat="1" applyFont="1" applyFill="1" applyBorder="1" applyAlignment="1">
      <alignment horizontal="right"/>
      <protection/>
    </xf>
    <xf numFmtId="38" fontId="9" fillId="0" borderId="17" xfId="61" applyNumberFormat="1" applyFont="1" applyFill="1" applyBorder="1" applyAlignment="1">
      <alignment horizontal="center"/>
      <protection/>
    </xf>
    <xf numFmtId="38" fontId="9" fillId="0" borderId="0" xfId="61" applyNumberFormat="1" applyFont="1" applyFill="1" applyBorder="1" applyAlignment="1">
      <alignment horizontal="center"/>
      <protection/>
    </xf>
    <xf numFmtId="0" fontId="9" fillId="0" borderId="0" xfId="61" applyNumberFormat="1" applyFont="1" applyFill="1" applyBorder="1" applyAlignment="1">
      <alignment horizontal="right"/>
      <protection/>
    </xf>
    <xf numFmtId="38" fontId="9" fillId="0" borderId="0" xfId="61" applyNumberFormat="1" applyFont="1" applyFill="1" applyBorder="1" applyAlignment="1">
      <alignment horizontal="right"/>
      <protection/>
    </xf>
    <xf numFmtId="197" fontId="9" fillId="0" borderId="0" xfId="61" applyNumberFormat="1" applyFont="1" applyFill="1" applyBorder="1" applyAlignment="1">
      <alignment shrinkToFit="1"/>
      <protection/>
    </xf>
    <xf numFmtId="196" fontId="9" fillId="0" borderId="0" xfId="49" applyNumberFormat="1" applyFont="1" applyFill="1" applyBorder="1" applyAlignment="1">
      <alignment horizontal="center"/>
    </xf>
    <xf numFmtId="38" fontId="9" fillId="0" borderId="0" xfId="49" applyFont="1" applyFill="1" applyBorder="1" applyAlignment="1">
      <alignment horizontal="center"/>
    </xf>
    <xf numFmtId="38" fontId="9" fillId="33" borderId="10" xfId="61" applyNumberFormat="1" applyFont="1" applyFill="1" applyBorder="1" applyAlignment="1">
      <alignment horizontal="right"/>
      <protection/>
    </xf>
    <xf numFmtId="194" fontId="9" fillId="0" borderId="0" xfId="49" applyNumberFormat="1" applyFont="1" applyFill="1" applyBorder="1" applyAlignment="1">
      <alignment shrinkToFit="1"/>
    </xf>
    <xf numFmtId="38" fontId="9" fillId="0" borderId="0" xfId="61" applyNumberFormat="1" applyFont="1" applyFill="1" applyBorder="1" applyAlignment="1">
      <alignment horizontal="right" shrinkToFit="1"/>
      <protection/>
    </xf>
    <xf numFmtId="38" fontId="9" fillId="0" borderId="15" xfId="61" applyNumberFormat="1" applyFont="1" applyFill="1" applyBorder="1" applyAlignment="1">
      <alignment horizontal="left" shrinkToFit="1"/>
      <protection/>
    </xf>
    <xf numFmtId="197" fontId="9" fillId="33" borderId="10" xfId="61" applyNumberFormat="1" applyFont="1" applyFill="1" applyBorder="1" applyAlignment="1">
      <alignment shrinkToFit="1"/>
      <protection/>
    </xf>
    <xf numFmtId="38" fontId="9" fillId="0" borderId="0" xfId="61" applyNumberFormat="1" applyFont="1" applyFill="1" applyBorder="1" applyAlignment="1" quotePrefix="1">
      <alignment shrinkToFit="1"/>
      <protection/>
    </xf>
    <xf numFmtId="38" fontId="9" fillId="0" borderId="16" xfId="49" applyNumberFormat="1" applyFont="1" applyFill="1" applyBorder="1" applyAlignment="1">
      <alignment shrinkToFit="1"/>
    </xf>
    <xf numFmtId="38" fontId="9" fillId="0" borderId="0" xfId="49" applyNumberFormat="1" applyFont="1" applyFill="1" applyBorder="1" applyAlignment="1">
      <alignment shrinkToFit="1"/>
    </xf>
    <xf numFmtId="38" fontId="9" fillId="0" borderId="13" xfId="49" applyNumberFormat="1" applyFont="1" applyFill="1" applyBorder="1" applyAlignment="1">
      <alignment shrinkToFit="1"/>
    </xf>
    <xf numFmtId="38" fontId="9" fillId="0" borderId="15" xfId="61" applyNumberFormat="1" applyFont="1" applyFill="1" applyBorder="1" applyAlignment="1">
      <alignment horizontal="left"/>
      <protection/>
    </xf>
    <xf numFmtId="38" fontId="9" fillId="0" borderId="16" xfId="61" applyNumberFormat="1" applyFont="1" applyFill="1" applyBorder="1" applyAlignment="1">
      <alignment horizontal="center"/>
      <protection/>
    </xf>
    <xf numFmtId="196" fontId="9" fillId="0" borderId="16" xfId="49" applyNumberFormat="1" applyFont="1" applyFill="1" applyBorder="1" applyAlignment="1">
      <alignment horizontal="center"/>
    </xf>
    <xf numFmtId="0" fontId="9" fillId="0" borderId="16" xfId="61" applyNumberFormat="1" applyFont="1" applyFill="1" applyBorder="1" applyAlignment="1">
      <alignment horizontal="center"/>
      <protection/>
    </xf>
    <xf numFmtId="38" fontId="9" fillId="0" borderId="16" xfId="49" applyFont="1" applyFill="1" applyBorder="1" applyAlignment="1">
      <alignment horizontal="center"/>
    </xf>
    <xf numFmtId="0" fontId="9" fillId="0" borderId="18" xfId="61" applyNumberFormat="1" applyFont="1" applyFill="1" applyBorder="1" applyAlignment="1">
      <alignment horizontal="center"/>
      <protection/>
    </xf>
    <xf numFmtId="197" fontId="9" fillId="33" borderId="19" xfId="61" applyNumberFormat="1" applyFont="1" applyFill="1" applyBorder="1" applyAlignment="1">
      <alignment shrinkToFit="1"/>
      <protection/>
    </xf>
    <xf numFmtId="38" fontId="9" fillId="0" borderId="14" xfId="61" applyNumberFormat="1" applyFont="1" applyFill="1" applyBorder="1" applyAlignment="1">
      <alignment horizontal="left"/>
      <protection/>
    </xf>
    <xf numFmtId="38" fontId="9" fillId="0" borderId="13" xfId="61" applyNumberFormat="1" applyFont="1" applyFill="1" applyBorder="1" applyAlignment="1">
      <alignment horizontal="center"/>
      <protection/>
    </xf>
    <xf numFmtId="196" fontId="9" fillId="0" borderId="13" xfId="49" applyNumberFormat="1" applyFont="1" applyFill="1" applyBorder="1" applyAlignment="1">
      <alignment horizontal="center"/>
    </xf>
    <xf numFmtId="0" fontId="9" fillId="0" borderId="13" xfId="61" applyNumberFormat="1" applyFont="1" applyFill="1" applyBorder="1" applyAlignment="1">
      <alignment horizontal="center"/>
      <protection/>
    </xf>
    <xf numFmtId="38" fontId="9" fillId="0" borderId="13" xfId="49" applyFont="1" applyFill="1" applyBorder="1" applyAlignment="1">
      <alignment horizontal="center"/>
    </xf>
    <xf numFmtId="0" fontId="9" fillId="0" borderId="22" xfId="61" applyNumberFormat="1" applyFont="1" applyFill="1" applyBorder="1" applyAlignment="1">
      <alignment horizontal="center"/>
      <protection/>
    </xf>
    <xf numFmtId="38" fontId="9" fillId="0" borderId="26" xfId="61" applyNumberFormat="1" applyFont="1" applyFill="1" applyBorder="1" applyAlignment="1">
      <alignment horizontal="right"/>
      <protection/>
    </xf>
    <xf numFmtId="197" fontId="9" fillId="33" borderId="26" xfId="61" applyNumberFormat="1" applyFont="1" applyFill="1" applyBorder="1" applyAlignment="1">
      <alignment shrinkToFit="1"/>
      <protection/>
    </xf>
    <xf numFmtId="38" fontId="9" fillId="0" borderId="27" xfId="61" applyNumberFormat="1" applyFont="1" applyFill="1" applyBorder="1" applyAlignment="1">
      <alignment horizontal="left"/>
      <protection/>
    </xf>
    <xf numFmtId="38" fontId="9" fillId="0" borderId="28" xfId="61" applyNumberFormat="1" applyFont="1" applyFill="1" applyBorder="1" applyAlignment="1">
      <alignment horizontal="center"/>
      <protection/>
    </xf>
    <xf numFmtId="196" fontId="9" fillId="0" borderId="28" xfId="49" applyNumberFormat="1" applyFont="1" applyFill="1" applyBorder="1" applyAlignment="1">
      <alignment horizontal="center"/>
    </xf>
    <xf numFmtId="0" fontId="9" fillId="0" borderId="28" xfId="61" applyNumberFormat="1" applyFont="1" applyFill="1" applyBorder="1" applyAlignment="1">
      <alignment horizontal="center"/>
      <protection/>
    </xf>
    <xf numFmtId="38" fontId="9" fillId="0" borderId="28" xfId="49" applyFont="1" applyFill="1" applyBorder="1" applyAlignment="1">
      <alignment horizontal="center"/>
    </xf>
    <xf numFmtId="0" fontId="9" fillId="0" borderId="29" xfId="61" applyNumberFormat="1" applyFont="1" applyFill="1" applyBorder="1" applyAlignment="1">
      <alignment horizontal="center"/>
      <protection/>
    </xf>
    <xf numFmtId="38" fontId="9" fillId="0" borderId="24" xfId="61" applyNumberFormat="1" applyFont="1" applyFill="1" applyBorder="1" applyAlignment="1">
      <alignment horizontal="right"/>
      <protection/>
    </xf>
    <xf numFmtId="38" fontId="9" fillId="33" borderId="21" xfId="61" applyNumberFormat="1" applyFont="1" applyFill="1" applyBorder="1" applyAlignment="1">
      <alignment horizontal="right"/>
      <protection/>
    </xf>
    <xf numFmtId="38" fontId="9" fillId="0" borderId="15" xfId="61" applyNumberFormat="1" applyFont="1" applyFill="1" applyBorder="1" applyAlignment="1">
      <alignment/>
      <protection/>
    </xf>
    <xf numFmtId="38" fontId="9" fillId="0" borderId="27" xfId="61" applyNumberFormat="1" applyFont="1" applyFill="1" applyBorder="1" applyAlignment="1">
      <alignment/>
      <protection/>
    </xf>
    <xf numFmtId="38" fontId="9" fillId="0" borderId="14" xfId="61" applyNumberFormat="1" applyFont="1" applyFill="1" applyBorder="1" applyAlignment="1">
      <alignment/>
      <protection/>
    </xf>
    <xf numFmtId="38" fontId="9" fillId="0" borderId="13" xfId="49" applyFont="1" applyFill="1" applyBorder="1" applyAlignment="1">
      <alignment shrinkToFit="1"/>
    </xf>
    <xf numFmtId="38" fontId="8" fillId="0" borderId="0" xfId="61" applyNumberFormat="1" applyFont="1" applyFill="1" applyAlignment="1">
      <alignment horizontal="center"/>
      <protection/>
    </xf>
    <xf numFmtId="38" fontId="9" fillId="0" borderId="10" xfId="61" applyNumberFormat="1" applyFont="1" applyFill="1" applyBorder="1" applyAlignment="1">
      <alignment horizontal="center"/>
      <protection/>
    </xf>
    <xf numFmtId="38" fontId="9" fillId="0" borderId="10" xfId="61" applyNumberFormat="1" applyFont="1" applyFill="1" applyBorder="1" applyAlignment="1">
      <alignment horizontal="left"/>
      <protection/>
    </xf>
    <xf numFmtId="0" fontId="9" fillId="0" borderId="11" xfId="61" applyNumberFormat="1" applyFont="1" applyFill="1" applyBorder="1" applyAlignment="1">
      <alignment horizontal="center"/>
      <protection/>
    </xf>
    <xf numFmtId="0" fontId="0" fillId="0" borderId="12" xfId="0" applyFont="1" applyBorder="1" applyAlignment="1">
      <alignment horizontal="center"/>
    </xf>
    <xf numFmtId="0" fontId="0" fillId="0" borderId="23" xfId="0" applyFont="1" applyBorder="1" applyAlignment="1">
      <alignment horizontal="center"/>
    </xf>
    <xf numFmtId="0" fontId="9" fillId="0" borderId="0" xfId="61" applyNumberFormat="1" applyFont="1" applyFill="1" applyBorder="1" applyAlignment="1">
      <alignment horizontal="center"/>
      <protection/>
    </xf>
    <xf numFmtId="0" fontId="0" fillId="0" borderId="0" xfId="0" applyFont="1" applyAlignment="1">
      <alignment horizontal="center"/>
    </xf>
    <xf numFmtId="3" fontId="9" fillId="0" borderId="12" xfId="61" applyNumberFormat="1" applyFont="1" applyFill="1" applyBorder="1" applyAlignment="1">
      <alignment horizontal="center"/>
      <protection/>
    </xf>
    <xf numFmtId="3" fontId="9" fillId="0" borderId="23" xfId="61" applyNumberFormat="1" applyFont="1" applyFill="1" applyBorder="1" applyAlignment="1">
      <alignment horizontal="center"/>
      <protection/>
    </xf>
    <xf numFmtId="3" fontId="9" fillId="0" borderId="11" xfId="61" applyNumberFormat="1" applyFont="1" applyFill="1" applyBorder="1" applyAlignment="1">
      <alignment horizontal="center"/>
      <protection/>
    </xf>
    <xf numFmtId="38" fontId="9" fillId="0" borderId="11" xfId="61" applyNumberFormat="1" applyFont="1" applyFill="1" applyBorder="1" applyAlignment="1">
      <alignment horizontal="center"/>
      <protection/>
    </xf>
    <xf numFmtId="38" fontId="11" fillId="0" borderId="24" xfId="61" applyNumberFormat="1" applyFont="1" applyFill="1" applyBorder="1" applyAlignment="1">
      <alignment horizontal="center" vertical="center" wrapText="1"/>
      <protection/>
    </xf>
    <xf numFmtId="38" fontId="11" fillId="0" borderId="19" xfId="61" applyNumberFormat="1" applyFont="1" applyFill="1" applyBorder="1" applyAlignment="1">
      <alignment horizontal="center" vertical="center" wrapText="1"/>
      <protection/>
    </xf>
    <xf numFmtId="38" fontId="11" fillId="0" borderId="21" xfId="61" applyNumberFormat="1" applyFont="1" applyFill="1" applyBorder="1" applyAlignment="1">
      <alignment horizontal="center" vertical="center" wrapText="1"/>
      <protection/>
    </xf>
    <xf numFmtId="38" fontId="9" fillId="0" borderId="24" xfId="61" applyNumberFormat="1" applyFont="1" applyFill="1" applyBorder="1" applyAlignment="1">
      <alignment horizontal="center" vertical="center"/>
      <protection/>
    </xf>
    <xf numFmtId="38" fontId="9" fillId="0" borderId="19" xfId="61" applyNumberFormat="1" applyFont="1" applyFill="1" applyBorder="1" applyAlignment="1">
      <alignment horizontal="center" vertical="center"/>
      <protection/>
    </xf>
    <xf numFmtId="38" fontId="9" fillId="0" borderId="21" xfId="61" applyNumberFormat="1" applyFont="1" applyFill="1" applyBorder="1" applyAlignment="1">
      <alignment horizontal="center" vertical="center"/>
      <protection/>
    </xf>
    <xf numFmtId="38" fontId="9" fillId="0" borderId="15" xfId="61" applyNumberFormat="1" applyFont="1" applyFill="1" applyBorder="1" applyAlignment="1">
      <alignment horizontal="center"/>
      <protection/>
    </xf>
    <xf numFmtId="38" fontId="9" fillId="0" borderId="23" xfId="61" applyNumberFormat="1" applyFont="1" applyFill="1" applyBorder="1" applyAlignment="1">
      <alignment horizontal="center"/>
      <protection/>
    </xf>
    <xf numFmtId="38" fontId="9" fillId="0" borderId="12" xfId="61" applyNumberFormat="1" applyFont="1" applyFill="1" applyBorder="1" applyAlignment="1">
      <alignment horizontal="center"/>
      <protection/>
    </xf>
    <xf numFmtId="38" fontId="9" fillId="0" borderId="19" xfId="61" applyNumberFormat="1" applyFont="1" applyFill="1" applyBorder="1" applyAlignment="1">
      <alignment horizontal="center" vertical="center" textRotation="255" shrinkToFit="1"/>
      <protection/>
    </xf>
    <xf numFmtId="38" fontId="9" fillId="0" borderId="21" xfId="61" applyNumberFormat="1" applyFont="1" applyFill="1" applyBorder="1" applyAlignment="1">
      <alignment horizontal="center" vertical="center" textRotation="255" shrinkToFit="1"/>
      <protection/>
    </xf>
    <xf numFmtId="38" fontId="11" fillId="0" borderId="24" xfId="61" applyNumberFormat="1" applyFont="1" applyFill="1" applyBorder="1" applyAlignment="1">
      <alignment horizontal="center" vertical="center" shrinkToFit="1"/>
      <protection/>
    </xf>
    <xf numFmtId="38" fontId="11" fillId="0" borderId="21" xfId="61" applyNumberFormat="1" applyFont="1" applyFill="1" applyBorder="1" applyAlignment="1">
      <alignment horizontal="center" vertical="center" shrinkToFit="1"/>
      <protection/>
    </xf>
    <xf numFmtId="193" fontId="9" fillId="0" borderId="24" xfId="61" applyNumberFormat="1" applyFont="1" applyFill="1" applyBorder="1" applyAlignment="1">
      <alignment horizontal="center" vertical="center"/>
      <protection/>
    </xf>
    <xf numFmtId="193" fontId="0" fillId="0" borderId="21" xfId="0" applyNumberFormat="1" applyFont="1" applyBorder="1" applyAlignment="1">
      <alignment horizontal="center" vertical="center"/>
    </xf>
    <xf numFmtId="38" fontId="9" fillId="0" borderId="0" xfId="61" applyNumberFormat="1" applyFont="1" applyFill="1" applyBorder="1" applyAlignment="1">
      <alignment vertical="center" wrapText="1"/>
      <protection/>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xf>
    <xf numFmtId="38" fontId="9" fillId="0" borderId="15" xfId="61" applyNumberFormat="1" applyFont="1" applyFill="1" applyBorder="1" applyAlignment="1">
      <alignment horizontal="center" vertical="center"/>
      <protection/>
    </xf>
    <xf numFmtId="38" fontId="9" fillId="0" borderId="16" xfId="61" applyNumberFormat="1" applyFont="1" applyFill="1" applyBorder="1" applyAlignment="1">
      <alignment horizontal="center" vertical="center"/>
      <protection/>
    </xf>
    <xf numFmtId="38" fontId="9" fillId="0" borderId="14" xfId="61" applyNumberFormat="1" applyFont="1" applyFill="1" applyBorder="1" applyAlignment="1">
      <alignment horizontal="center" vertical="center"/>
      <protection/>
    </xf>
    <xf numFmtId="38" fontId="9" fillId="0" borderId="13" xfId="61" applyNumberFormat="1" applyFont="1" applyFill="1" applyBorder="1" applyAlignment="1">
      <alignment horizontal="center" vertical="center"/>
      <protection/>
    </xf>
    <xf numFmtId="197" fontId="9" fillId="0" borderId="24" xfId="61" applyNumberFormat="1" applyFont="1" applyFill="1" applyBorder="1" applyAlignment="1">
      <alignment horizontal="center" vertical="center"/>
      <protection/>
    </xf>
    <xf numFmtId="197" fontId="9" fillId="0" borderId="21"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国庫補助"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200025</xdr:colOff>
      <xdr:row>1</xdr:row>
      <xdr:rowOff>66675</xdr:rowOff>
    </xdr:from>
    <xdr:to>
      <xdr:col>15</xdr:col>
      <xdr:colOff>657225</xdr:colOff>
      <xdr:row>3</xdr:row>
      <xdr:rowOff>57150</xdr:rowOff>
    </xdr:to>
    <xdr:sp>
      <xdr:nvSpPr>
        <xdr:cNvPr id="1" name="円/楕円 1"/>
        <xdr:cNvSpPr>
          <a:spLocks/>
        </xdr:cNvSpPr>
      </xdr:nvSpPr>
      <xdr:spPr>
        <a:xfrm>
          <a:off x="8601075" y="238125"/>
          <a:ext cx="4572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200025</xdr:colOff>
      <xdr:row>1</xdr:row>
      <xdr:rowOff>66675</xdr:rowOff>
    </xdr:from>
    <xdr:to>
      <xdr:col>15</xdr:col>
      <xdr:colOff>657225</xdr:colOff>
      <xdr:row>3</xdr:row>
      <xdr:rowOff>57150</xdr:rowOff>
    </xdr:to>
    <xdr:sp>
      <xdr:nvSpPr>
        <xdr:cNvPr id="1" name="円/楕円 1"/>
        <xdr:cNvSpPr>
          <a:spLocks/>
        </xdr:cNvSpPr>
      </xdr:nvSpPr>
      <xdr:spPr>
        <a:xfrm>
          <a:off x="8601075" y="238125"/>
          <a:ext cx="4572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561975</xdr:colOff>
      <xdr:row>48</xdr:row>
      <xdr:rowOff>123825</xdr:rowOff>
    </xdr:from>
    <xdr:to>
      <xdr:col>14</xdr:col>
      <xdr:colOff>28575</xdr:colOff>
      <xdr:row>53</xdr:row>
      <xdr:rowOff>28575</xdr:rowOff>
    </xdr:to>
    <xdr:sp>
      <xdr:nvSpPr>
        <xdr:cNvPr id="2" name="テキスト ボックス 8"/>
        <xdr:cNvSpPr txBox="1">
          <a:spLocks noChangeArrowheads="1"/>
        </xdr:cNvSpPr>
      </xdr:nvSpPr>
      <xdr:spPr>
        <a:xfrm>
          <a:off x="4762500" y="6924675"/>
          <a:ext cx="3438525" cy="590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050" b="1" i="0" u="none" baseline="0">
              <a:solidFill>
                <a:srgbClr val="000000"/>
              </a:solidFill>
            </a:rPr>
            <a:t>提出前に電卓等で全ての記載項目・科目の検算を必ず行ってください。</a:t>
          </a:r>
        </a:p>
      </xdr:txBody>
    </xdr:sp>
    <xdr:clientData/>
  </xdr:twoCellAnchor>
  <xdr:twoCellAnchor>
    <xdr:from>
      <xdr:col>9</xdr:col>
      <xdr:colOff>209550</xdr:colOff>
      <xdr:row>6</xdr:row>
      <xdr:rowOff>152400</xdr:rowOff>
    </xdr:from>
    <xdr:to>
      <xdr:col>15</xdr:col>
      <xdr:colOff>285750</xdr:colOff>
      <xdr:row>11</xdr:row>
      <xdr:rowOff>28575</xdr:rowOff>
    </xdr:to>
    <xdr:sp>
      <xdr:nvSpPr>
        <xdr:cNvPr id="3" name="四角形吹き出し 10"/>
        <xdr:cNvSpPr>
          <a:spLocks/>
        </xdr:cNvSpPr>
      </xdr:nvSpPr>
      <xdr:spPr>
        <a:xfrm>
          <a:off x="6610350" y="1181100"/>
          <a:ext cx="2076450" cy="685800"/>
        </a:xfrm>
        <a:prstGeom prst="wedgeRectCallout">
          <a:avLst>
            <a:gd name="adj1" fmla="val -163393"/>
            <a:gd name="adj2" fmla="val 13254"/>
          </a:avLst>
        </a:prstGeom>
        <a:solidFill>
          <a:srgbClr val="FFFFFF"/>
        </a:solidFill>
        <a:ln w="25400" cmpd="sng">
          <a:solidFill>
            <a:srgbClr val="000000"/>
          </a:solidFill>
          <a:headEnd type="none"/>
          <a:tailEnd type="none"/>
        </a:ln>
      </xdr:spPr>
      <xdr:txBody>
        <a:bodyPr vertOverflow="clip" wrap="square" lIns="72000" tIns="0" rIns="72000" bIns="0" anchor="ctr"/>
        <a:p>
          <a:pPr algn="l">
            <a:defRPr/>
          </a:pPr>
          <a:r>
            <a:rPr lang="en-US" cap="none" sz="800" b="0" i="0" u="none" baseline="0">
              <a:solidFill>
                <a:srgbClr val="000000"/>
              </a:solidFill>
            </a:rPr>
            <a:t>預金利息が発生した場合は、必ず計上してください。</a:t>
          </a:r>
        </a:p>
      </xdr:txBody>
    </xdr:sp>
    <xdr:clientData/>
  </xdr:twoCellAnchor>
  <xdr:twoCellAnchor>
    <xdr:from>
      <xdr:col>6</xdr:col>
      <xdr:colOff>38100</xdr:colOff>
      <xdr:row>3</xdr:row>
      <xdr:rowOff>19050</xdr:rowOff>
    </xdr:from>
    <xdr:to>
      <xdr:col>11</xdr:col>
      <xdr:colOff>0</xdr:colOff>
      <xdr:row>4</xdr:row>
      <xdr:rowOff>180975</xdr:rowOff>
    </xdr:to>
    <xdr:sp>
      <xdr:nvSpPr>
        <xdr:cNvPr id="4" name="四角形吹き出し 11"/>
        <xdr:cNvSpPr>
          <a:spLocks/>
        </xdr:cNvSpPr>
      </xdr:nvSpPr>
      <xdr:spPr>
        <a:xfrm>
          <a:off x="4238625" y="495300"/>
          <a:ext cx="3076575" cy="333375"/>
        </a:xfrm>
        <a:prstGeom prst="wedgeRectCallout">
          <a:avLst>
            <a:gd name="adj1" fmla="val -97476"/>
            <a:gd name="adj2" fmla="val 237087"/>
          </a:avLst>
        </a:prstGeom>
        <a:solidFill>
          <a:srgbClr val="FFFFFF"/>
        </a:solidFill>
        <a:ln w="25400" cmpd="sng">
          <a:solidFill>
            <a:srgbClr val="000000"/>
          </a:solidFill>
          <a:headEnd type="none"/>
          <a:tailEnd type="none"/>
        </a:ln>
      </xdr:spPr>
      <xdr:txBody>
        <a:bodyPr vertOverflow="clip" wrap="square" lIns="72000" tIns="0" rIns="72000" bIns="0" anchor="ctr"/>
        <a:p>
          <a:pPr algn="l">
            <a:defRPr/>
          </a:pPr>
          <a:r>
            <a:rPr lang="en-US" cap="none" sz="800" b="0" i="0" u="none" baseline="0">
              <a:solidFill>
                <a:srgbClr val="000000"/>
              </a:solidFill>
            </a:rPr>
            <a:t>toto</a:t>
          </a:r>
          <a:r>
            <a:rPr lang="en-US" cap="none" sz="800" b="0" i="0" u="none" baseline="0">
              <a:solidFill>
                <a:srgbClr val="000000"/>
              </a:solidFill>
            </a:rPr>
            <a:t>事業の実施に起因して得られた収入はすべて計上してください。</a:t>
          </a:r>
        </a:p>
      </xdr:txBody>
    </xdr:sp>
    <xdr:clientData/>
  </xdr:twoCellAnchor>
  <xdr:twoCellAnchor>
    <xdr:from>
      <xdr:col>10</xdr:col>
      <xdr:colOff>76200</xdr:colOff>
      <xdr:row>24</xdr:row>
      <xdr:rowOff>104775</xdr:rowOff>
    </xdr:from>
    <xdr:to>
      <xdr:col>15</xdr:col>
      <xdr:colOff>428625</xdr:colOff>
      <xdr:row>28</xdr:row>
      <xdr:rowOff>114300</xdr:rowOff>
    </xdr:to>
    <xdr:sp>
      <xdr:nvSpPr>
        <xdr:cNvPr id="5" name="AutoShape 5"/>
        <xdr:cNvSpPr>
          <a:spLocks/>
        </xdr:cNvSpPr>
      </xdr:nvSpPr>
      <xdr:spPr>
        <a:xfrm>
          <a:off x="6867525" y="3705225"/>
          <a:ext cx="1962150" cy="542925"/>
        </a:xfrm>
        <a:prstGeom prst="wedgeRectCallout">
          <a:avLst>
            <a:gd name="adj1" fmla="val -38032"/>
            <a:gd name="adj2" fmla="val -104532"/>
          </a:avLst>
        </a:prstGeom>
        <a:solidFill>
          <a:srgbClr val="FFFFFF"/>
        </a:solidFill>
        <a:ln w="25400" cmpd="sng">
          <a:solidFill>
            <a:srgbClr val="000000"/>
          </a:solidFill>
          <a:headEnd type="none"/>
          <a:tailEnd type="none"/>
        </a:ln>
      </xdr:spPr>
      <xdr:txBody>
        <a:bodyPr vertOverflow="clip" wrap="square" lIns="72000" tIns="18288" rIns="72000" bIns="0"/>
        <a:p>
          <a:pPr algn="l">
            <a:defRPr/>
          </a:pPr>
          <a:r>
            <a:rPr lang="en-US" cap="none" sz="800" b="0" i="0" u="none" baseline="0">
              <a:solidFill>
                <a:srgbClr val="000000"/>
              </a:solidFill>
            </a:rPr>
            <a:t>単位は、クラブの支給基準と一致させてください。決算においては、延人数、延時間、延回数でも可とします。</a:t>
          </a:r>
        </a:p>
      </xdr:txBody>
    </xdr:sp>
    <xdr:clientData/>
  </xdr:twoCellAnchor>
  <xdr:twoCellAnchor>
    <xdr:from>
      <xdr:col>3</xdr:col>
      <xdr:colOff>171450</xdr:colOff>
      <xdr:row>20</xdr:row>
      <xdr:rowOff>76200</xdr:rowOff>
    </xdr:from>
    <xdr:to>
      <xdr:col>5</xdr:col>
      <xdr:colOff>704850</xdr:colOff>
      <xdr:row>23</xdr:row>
      <xdr:rowOff>47625</xdr:rowOff>
    </xdr:to>
    <xdr:sp>
      <xdr:nvSpPr>
        <xdr:cNvPr id="6" name="AutoShape 5"/>
        <xdr:cNvSpPr>
          <a:spLocks/>
        </xdr:cNvSpPr>
      </xdr:nvSpPr>
      <xdr:spPr>
        <a:xfrm>
          <a:off x="2228850" y="3143250"/>
          <a:ext cx="1962150" cy="371475"/>
        </a:xfrm>
        <a:prstGeom prst="wedgeRectCallout">
          <a:avLst>
            <a:gd name="adj1" fmla="val 119245"/>
            <a:gd name="adj2" fmla="val -46365"/>
          </a:avLst>
        </a:prstGeom>
        <a:solidFill>
          <a:srgbClr val="FFFFFF"/>
        </a:solidFill>
        <a:ln w="25400" cmpd="sng">
          <a:solidFill>
            <a:srgbClr val="000000"/>
          </a:solidFill>
          <a:headEnd type="none"/>
          <a:tailEnd type="none"/>
        </a:ln>
      </xdr:spPr>
      <xdr:txBody>
        <a:bodyPr vertOverflow="clip" wrap="square" lIns="72000" tIns="18288" rIns="72000" bIns="0"/>
        <a:p>
          <a:pPr algn="l">
            <a:defRPr/>
          </a:pPr>
          <a:r>
            <a:rPr lang="en-US" cap="none" sz="800" b="0" i="0" u="none" baseline="0">
              <a:solidFill>
                <a:srgbClr val="000000"/>
              </a:solidFill>
            </a:rPr>
            <a:t>クラブで定める謝金規程の単価と一致させてください。</a:t>
          </a:r>
        </a:p>
      </xdr:txBody>
    </xdr:sp>
    <xdr:clientData/>
  </xdr:twoCellAnchor>
  <xdr:twoCellAnchor>
    <xdr:from>
      <xdr:col>1</xdr:col>
      <xdr:colOff>66675</xdr:colOff>
      <xdr:row>27</xdr:row>
      <xdr:rowOff>9525</xdr:rowOff>
    </xdr:from>
    <xdr:to>
      <xdr:col>3</xdr:col>
      <xdr:colOff>561975</xdr:colOff>
      <xdr:row>32</xdr:row>
      <xdr:rowOff>38100</xdr:rowOff>
    </xdr:to>
    <xdr:sp>
      <xdr:nvSpPr>
        <xdr:cNvPr id="7" name="四角形吹き出し 14"/>
        <xdr:cNvSpPr>
          <a:spLocks/>
        </xdr:cNvSpPr>
      </xdr:nvSpPr>
      <xdr:spPr>
        <a:xfrm>
          <a:off x="219075" y="4010025"/>
          <a:ext cx="2400300" cy="695325"/>
        </a:xfrm>
        <a:prstGeom prst="wedgeRectCallout">
          <a:avLst>
            <a:gd name="adj1" fmla="val 36375"/>
            <a:gd name="adj2" fmla="val -84245"/>
          </a:avLst>
        </a:prstGeom>
        <a:solidFill>
          <a:srgbClr val="FFFFFF"/>
        </a:solidFill>
        <a:ln w="25400" cmpd="sng">
          <a:solidFill>
            <a:srgbClr val="000000"/>
          </a:solidFill>
          <a:headEnd type="none"/>
          <a:tailEnd type="none"/>
        </a:ln>
      </xdr:spPr>
      <xdr:txBody>
        <a:bodyPr vertOverflow="clip" wrap="square" lIns="72000" tIns="0" rIns="72000" bIns="0" anchor="ctr"/>
        <a:p>
          <a:pPr algn="l">
            <a:defRPr/>
          </a:pPr>
          <a:r>
            <a:rPr lang="en-US" cap="none" sz="800" b="0" i="0" u="none" baseline="0">
              <a:solidFill>
                <a:srgbClr val="000000"/>
              </a:solidFill>
            </a:rPr>
            <a:t>収入欄と支出欄の網掛部には、計算式が入っています。網掛部の計算式は、削除しないでください。（必要に応じて計算範囲等を修正してください）。</a:t>
          </a:r>
        </a:p>
      </xdr:txBody>
    </xdr:sp>
    <xdr:clientData/>
  </xdr:twoCellAnchor>
  <xdr:twoCellAnchor>
    <xdr:from>
      <xdr:col>15</xdr:col>
      <xdr:colOff>28575</xdr:colOff>
      <xdr:row>35</xdr:row>
      <xdr:rowOff>57150</xdr:rowOff>
    </xdr:from>
    <xdr:to>
      <xdr:col>18</xdr:col>
      <xdr:colOff>428625</xdr:colOff>
      <xdr:row>41</xdr:row>
      <xdr:rowOff>66675</xdr:rowOff>
    </xdr:to>
    <xdr:sp>
      <xdr:nvSpPr>
        <xdr:cNvPr id="8" name="テキスト ボックス 15"/>
        <xdr:cNvSpPr txBox="1">
          <a:spLocks noChangeArrowheads="1"/>
        </xdr:cNvSpPr>
      </xdr:nvSpPr>
      <xdr:spPr>
        <a:xfrm>
          <a:off x="8429625" y="5124450"/>
          <a:ext cx="2686050" cy="8096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積算内訳の単位は必要に応じて修正してください。</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足りない場合は行を追加しても構いませんが、各科目の合計セルの計算範囲なども必ず確認して修正してください。</a:t>
          </a:r>
        </a:p>
      </xdr:txBody>
    </xdr:sp>
    <xdr:clientData/>
  </xdr:twoCellAnchor>
  <xdr:twoCellAnchor>
    <xdr:from>
      <xdr:col>2</xdr:col>
      <xdr:colOff>485775</xdr:colOff>
      <xdr:row>2</xdr:row>
      <xdr:rowOff>161925</xdr:rowOff>
    </xdr:from>
    <xdr:to>
      <xdr:col>5</xdr:col>
      <xdr:colOff>600075</xdr:colOff>
      <xdr:row>4</xdr:row>
      <xdr:rowOff>152400</xdr:rowOff>
    </xdr:to>
    <xdr:sp>
      <xdr:nvSpPr>
        <xdr:cNvPr id="9" name="四角形吹き出し 16"/>
        <xdr:cNvSpPr>
          <a:spLocks/>
        </xdr:cNvSpPr>
      </xdr:nvSpPr>
      <xdr:spPr>
        <a:xfrm>
          <a:off x="1828800" y="466725"/>
          <a:ext cx="2257425" cy="333375"/>
        </a:xfrm>
        <a:prstGeom prst="wedgeRectCallout">
          <a:avLst>
            <a:gd name="adj1" fmla="val -31490"/>
            <a:gd name="adj2" fmla="val 114231"/>
          </a:avLst>
        </a:prstGeom>
        <a:solidFill>
          <a:srgbClr val="FFFFFF"/>
        </a:solidFill>
        <a:ln w="25400" cmpd="sng">
          <a:solidFill>
            <a:srgbClr val="000000"/>
          </a:solidFill>
          <a:headEnd type="none"/>
          <a:tailEnd type="none"/>
        </a:ln>
      </xdr:spPr>
      <xdr:txBody>
        <a:bodyPr vertOverflow="clip" wrap="square" lIns="72000" tIns="0" rIns="72000" bIns="0" anchor="ctr"/>
        <a:p>
          <a:pPr algn="l">
            <a:defRPr/>
          </a:pPr>
          <a:r>
            <a:rPr lang="en-US" cap="none" sz="800" b="0" i="0" u="none" baseline="0">
              <a:solidFill>
                <a:srgbClr val="000000"/>
              </a:solidFill>
            </a:rPr>
            <a:t>中間報告では、交付決定額（交付決定通知に記載の金額）を入力してください。</a:t>
          </a:r>
        </a:p>
      </xdr:txBody>
    </xdr:sp>
    <xdr:clientData/>
  </xdr:twoCellAnchor>
  <xdr:twoCellAnchor>
    <xdr:from>
      <xdr:col>3</xdr:col>
      <xdr:colOff>114300</xdr:colOff>
      <xdr:row>13</xdr:row>
      <xdr:rowOff>57150</xdr:rowOff>
    </xdr:from>
    <xdr:to>
      <xdr:col>6</xdr:col>
      <xdr:colOff>581025</xdr:colOff>
      <xdr:row>15</xdr:row>
      <xdr:rowOff>123825</xdr:rowOff>
    </xdr:to>
    <xdr:sp>
      <xdr:nvSpPr>
        <xdr:cNvPr id="10" name="四角形吹き出し 17"/>
        <xdr:cNvSpPr>
          <a:spLocks/>
        </xdr:cNvSpPr>
      </xdr:nvSpPr>
      <xdr:spPr>
        <a:xfrm>
          <a:off x="2171700" y="2190750"/>
          <a:ext cx="2609850" cy="333375"/>
        </a:xfrm>
        <a:prstGeom prst="wedgeRectCallout">
          <a:avLst>
            <a:gd name="adj1" fmla="val -28328"/>
            <a:gd name="adj2" fmla="val -165768"/>
          </a:avLst>
        </a:prstGeom>
        <a:solidFill>
          <a:srgbClr val="FFFFFF"/>
        </a:solidFill>
        <a:ln w="25400" cmpd="sng">
          <a:solidFill>
            <a:srgbClr val="000000"/>
          </a:solidFill>
          <a:headEnd type="none"/>
          <a:tailEnd type="none"/>
        </a:ln>
      </xdr:spPr>
      <xdr:txBody>
        <a:bodyPr vertOverflow="clip" wrap="square" lIns="72000" tIns="0" rIns="72000" bIns="0" anchor="ctr"/>
        <a:p>
          <a:pPr algn="l">
            <a:defRPr/>
          </a:pPr>
          <a:r>
            <a:rPr lang="en-US" cap="none" sz="800" b="0" i="0" u="none" baseline="0">
              <a:solidFill>
                <a:srgbClr val="000000"/>
              </a:solidFill>
            </a:rPr>
            <a:t>中間報告では、「その他の収入」はマイナス金額となっても問題ありません。</a:t>
          </a:r>
        </a:p>
      </xdr:txBody>
    </xdr:sp>
    <xdr:clientData/>
  </xdr:twoCellAnchor>
  <xdr:twoCellAnchor>
    <xdr:from>
      <xdr:col>0</xdr:col>
      <xdr:colOff>0</xdr:colOff>
      <xdr:row>13</xdr:row>
      <xdr:rowOff>57150</xdr:rowOff>
    </xdr:from>
    <xdr:to>
      <xdr:col>2</xdr:col>
      <xdr:colOff>457200</xdr:colOff>
      <xdr:row>16</xdr:row>
      <xdr:rowOff>104775</xdr:rowOff>
    </xdr:to>
    <xdr:sp>
      <xdr:nvSpPr>
        <xdr:cNvPr id="11" name="四角形吹き出し 18"/>
        <xdr:cNvSpPr>
          <a:spLocks/>
        </xdr:cNvSpPr>
      </xdr:nvSpPr>
      <xdr:spPr>
        <a:xfrm>
          <a:off x="0" y="2190750"/>
          <a:ext cx="1800225" cy="447675"/>
        </a:xfrm>
        <a:prstGeom prst="wedgeRectCallout">
          <a:avLst>
            <a:gd name="adj1" fmla="val 27740"/>
            <a:gd name="adj2" fmla="val -216935"/>
          </a:avLst>
        </a:prstGeom>
        <a:solidFill>
          <a:srgbClr val="FFFFFF"/>
        </a:solidFill>
        <a:ln w="25400" cmpd="sng">
          <a:solidFill>
            <a:srgbClr val="000000"/>
          </a:solidFill>
          <a:headEnd type="none"/>
          <a:tailEnd type="none"/>
        </a:ln>
      </xdr:spPr>
      <xdr:txBody>
        <a:bodyPr vertOverflow="clip" wrap="square" lIns="72000" tIns="0" rIns="72000" bIns="0" anchor="ctr"/>
        <a:p>
          <a:pPr algn="l">
            <a:defRPr/>
          </a:pPr>
          <a:r>
            <a:rPr lang="en-US" cap="none" sz="800" b="0" i="0" u="none" baseline="0">
              <a:solidFill>
                <a:srgbClr val="000000"/>
              </a:solidFill>
            </a:rPr>
            <a:t>交付依頼書に添付した予算書に記載の金額を入力してください。</a:t>
          </a:r>
        </a:p>
      </xdr:txBody>
    </xdr:sp>
    <xdr:clientData/>
  </xdr:twoCellAnchor>
  <xdr:twoCellAnchor>
    <xdr:from>
      <xdr:col>16</xdr:col>
      <xdr:colOff>76200</xdr:colOff>
      <xdr:row>45</xdr:row>
      <xdr:rowOff>0</xdr:rowOff>
    </xdr:from>
    <xdr:to>
      <xdr:col>18</xdr:col>
      <xdr:colOff>438150</xdr:colOff>
      <xdr:row>47</xdr:row>
      <xdr:rowOff>123825</xdr:rowOff>
    </xdr:to>
    <xdr:sp>
      <xdr:nvSpPr>
        <xdr:cNvPr id="12" name="AutoShape 5"/>
        <xdr:cNvSpPr>
          <a:spLocks/>
        </xdr:cNvSpPr>
      </xdr:nvSpPr>
      <xdr:spPr>
        <a:xfrm>
          <a:off x="9163050" y="6400800"/>
          <a:ext cx="1962150" cy="390525"/>
        </a:xfrm>
        <a:prstGeom prst="wedgeRectCallout">
          <a:avLst>
            <a:gd name="adj1" fmla="val -55023"/>
            <a:gd name="adj2" fmla="val -62425"/>
          </a:avLst>
        </a:prstGeom>
        <a:solidFill>
          <a:srgbClr val="FFFFFF"/>
        </a:solidFill>
        <a:ln w="25400" cmpd="sng">
          <a:solidFill>
            <a:srgbClr val="000000"/>
          </a:solidFill>
          <a:headEnd type="none"/>
          <a:tailEnd type="none"/>
        </a:ln>
      </xdr:spPr>
      <xdr:txBody>
        <a:bodyPr vertOverflow="clip" wrap="square" lIns="72000" tIns="18288" rIns="72000" bIns="0"/>
        <a:p>
          <a:pPr algn="l">
            <a:defRPr/>
          </a:pPr>
          <a:r>
            <a:rPr lang="en-US" cap="none" sz="800" b="0" i="0" u="none" baseline="0">
              <a:solidFill>
                <a:srgbClr val="000000"/>
              </a:solidFill>
            </a:rPr>
            <a:t>単価が円単位で割り切れない場合は、数量と合計金額を手入力してください。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PageLayoutView="0" colorId="8"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dimension ref="A1:S54"/>
  <sheetViews>
    <sheetView tabSelected="1" view="pageBreakPreview" zoomScaleSheetLayoutView="100" zoomScalePageLayoutView="0" workbookViewId="0" topLeftCell="A1">
      <selection activeCell="P25" sqref="P25"/>
    </sheetView>
  </sheetViews>
  <sheetFormatPr defaultColWidth="6.625" defaultRowHeight="13.5"/>
  <cols>
    <col min="1" max="1" width="2.00390625" style="1" customWidth="1"/>
    <col min="2" max="2" width="15.625" style="8" customWidth="1"/>
    <col min="3" max="3" width="9.375" style="8" customWidth="1"/>
    <col min="4" max="4" width="9.375" style="17" customWidth="1"/>
    <col min="5" max="5" width="9.375" style="71" customWidth="1"/>
    <col min="6" max="6" width="9.375" style="17" customWidth="1"/>
    <col min="7" max="7" width="17.625" style="1" customWidth="1"/>
    <col min="8" max="8" width="6.75390625" style="64" bestFit="1" customWidth="1"/>
    <col min="9" max="9" width="4.50390625" style="43" bestFit="1" customWidth="1"/>
    <col min="10" max="10" width="5.125" style="51" customWidth="1"/>
    <col min="11" max="11" width="6.875" style="43" customWidth="1"/>
    <col min="12" max="12" width="3.375" style="51" customWidth="1"/>
    <col min="13" max="13" width="4.50390625" style="43" bestFit="1" customWidth="1"/>
    <col min="14" max="14" width="3.375" style="51" customWidth="1"/>
    <col min="15" max="15" width="3.00390625" style="43" bestFit="1" customWidth="1"/>
    <col min="16" max="16" width="9.00390625" style="9" bestFit="1" customWidth="1"/>
    <col min="17" max="17" width="9.375" style="17" customWidth="1"/>
    <col min="18" max="18" width="11.625" style="1" customWidth="1"/>
    <col min="19" max="19" width="6.75390625" style="9" customWidth="1"/>
    <col min="20" max="16384" width="6.625" style="1" customWidth="1"/>
  </cols>
  <sheetData>
    <row r="1" spans="1:19" ht="13.5">
      <c r="A1" s="156" t="s">
        <v>83</v>
      </c>
      <c r="B1" s="156"/>
      <c r="C1" s="156"/>
      <c r="D1" s="156"/>
      <c r="E1" s="156"/>
      <c r="F1" s="156"/>
      <c r="G1" s="156"/>
      <c r="H1" s="156"/>
      <c r="I1" s="156"/>
      <c r="J1" s="156"/>
      <c r="K1" s="156"/>
      <c r="L1" s="156"/>
      <c r="M1" s="156"/>
      <c r="N1" s="156"/>
      <c r="O1" s="156"/>
      <c r="P1" s="156"/>
      <c r="Q1" s="156"/>
      <c r="R1" s="156"/>
      <c r="S1" s="156"/>
    </row>
    <row r="2" spans="1:17" ht="10.5">
      <c r="A2" s="2"/>
      <c r="B2" s="2"/>
      <c r="C2" s="2"/>
      <c r="D2" s="2"/>
      <c r="E2" s="68"/>
      <c r="F2" s="2"/>
      <c r="G2" s="2"/>
      <c r="H2" s="59"/>
      <c r="I2" s="33"/>
      <c r="J2" s="45"/>
      <c r="K2" s="33"/>
      <c r="L2" s="45"/>
      <c r="M2" s="33"/>
      <c r="N2" s="45"/>
      <c r="O2" s="33"/>
      <c r="P2" s="2"/>
      <c r="Q2" s="2"/>
    </row>
    <row r="3" spans="1:17" ht="13.5" customHeight="1">
      <c r="A3" s="157" t="s">
        <v>4</v>
      </c>
      <c r="B3" s="157"/>
      <c r="C3" s="158" t="s">
        <v>22</v>
      </c>
      <c r="D3" s="158"/>
      <c r="E3" s="158"/>
      <c r="F3" s="158"/>
      <c r="H3" s="159" t="s">
        <v>15</v>
      </c>
      <c r="I3" s="160"/>
      <c r="J3" s="159"/>
      <c r="K3" s="160"/>
      <c r="L3" s="161"/>
      <c r="M3" s="101"/>
      <c r="N3" s="101"/>
      <c r="O3" s="101"/>
      <c r="P3" s="162" t="s">
        <v>50</v>
      </c>
      <c r="Q3" s="163"/>
    </row>
    <row r="4" spans="1:19" ht="13.5" customHeight="1">
      <c r="A4" s="157" t="s">
        <v>5</v>
      </c>
      <c r="B4" s="157"/>
      <c r="C4" s="158"/>
      <c r="D4" s="158"/>
      <c r="E4" s="158"/>
      <c r="F4" s="158"/>
      <c r="H4" s="59"/>
      <c r="I4" s="33"/>
      <c r="J4" s="45"/>
      <c r="K4" s="33"/>
      <c r="L4" s="45"/>
      <c r="M4" s="33"/>
      <c r="N4" s="45"/>
      <c r="O4" s="33"/>
      <c r="P4" s="102" t="s">
        <v>51</v>
      </c>
      <c r="Q4" s="2"/>
      <c r="R4" s="2"/>
      <c r="S4" s="2"/>
    </row>
    <row r="5" spans="1:19" s="8" customFormat="1" ht="17.25" customHeight="1">
      <c r="A5" s="8" t="s">
        <v>25</v>
      </c>
      <c r="D5" s="9"/>
      <c r="E5" s="69"/>
      <c r="F5" s="9"/>
      <c r="H5" s="60"/>
      <c r="I5" s="34"/>
      <c r="J5" s="46"/>
      <c r="K5" s="34"/>
      <c r="L5" s="46"/>
      <c r="M5" s="34"/>
      <c r="N5" s="46"/>
      <c r="O5" s="115" t="s">
        <v>58</v>
      </c>
      <c r="P5" s="9"/>
      <c r="Q5" s="9"/>
      <c r="S5" s="112"/>
    </row>
    <row r="6" spans="1:19" ht="12.75" customHeight="1">
      <c r="A6" s="157"/>
      <c r="B6" s="157"/>
      <c r="C6" s="3" t="s">
        <v>37</v>
      </c>
      <c r="D6" s="3" t="s">
        <v>38</v>
      </c>
      <c r="E6" s="70" t="s">
        <v>39</v>
      </c>
      <c r="F6" s="167" t="s">
        <v>6</v>
      </c>
      <c r="G6" s="160"/>
      <c r="H6" s="160"/>
      <c r="I6" s="160"/>
      <c r="J6" s="160"/>
      <c r="K6" s="160"/>
      <c r="L6" s="160"/>
      <c r="M6" s="160"/>
      <c r="N6" s="160"/>
      <c r="O6" s="161"/>
      <c r="P6" s="113"/>
      <c r="Q6" s="168" t="s">
        <v>53</v>
      </c>
      <c r="R6" s="171">
        <f>F40</f>
        <v>0</v>
      </c>
      <c r="S6" s="114"/>
    </row>
    <row r="7" spans="1:19" ht="12.75" customHeight="1">
      <c r="A7" s="157" t="s">
        <v>7</v>
      </c>
      <c r="B7" s="157"/>
      <c r="C7" s="6"/>
      <c r="D7" s="6"/>
      <c r="E7" s="81">
        <f aca="true" t="shared" si="0" ref="E7:E12">C7-D7</f>
        <v>0</v>
      </c>
      <c r="F7" s="7" t="s">
        <v>18</v>
      </c>
      <c r="G7" s="5"/>
      <c r="H7" s="61"/>
      <c r="I7" s="35"/>
      <c r="J7" s="47"/>
      <c r="K7" s="35"/>
      <c r="L7" s="47"/>
      <c r="M7" s="35"/>
      <c r="N7" s="47"/>
      <c r="O7" s="111"/>
      <c r="P7" s="113"/>
      <c r="Q7" s="169"/>
      <c r="R7" s="172"/>
      <c r="S7" s="114"/>
    </row>
    <row r="8" spans="1:19" ht="12.75" customHeight="1">
      <c r="A8" s="174" t="s">
        <v>70</v>
      </c>
      <c r="B8" s="175"/>
      <c r="C8" s="81">
        <f>SUM(C9:C11)</f>
        <v>0</v>
      </c>
      <c r="D8" s="81">
        <f>SUM(D9:D11)</f>
        <v>0</v>
      </c>
      <c r="E8" s="81">
        <f t="shared" si="0"/>
        <v>0</v>
      </c>
      <c r="F8" s="7"/>
      <c r="G8" s="5"/>
      <c r="H8" s="61"/>
      <c r="I8" s="35"/>
      <c r="J8" s="47"/>
      <c r="K8" s="35"/>
      <c r="L8" s="47"/>
      <c r="M8" s="35"/>
      <c r="N8" s="47"/>
      <c r="O8" s="111"/>
      <c r="P8" s="113"/>
      <c r="Q8" s="170"/>
      <c r="R8" s="173"/>
      <c r="S8" s="114"/>
    </row>
    <row r="9" spans="1:19" ht="12.75" customHeight="1">
      <c r="A9" s="177"/>
      <c r="B9" s="152" t="s">
        <v>68</v>
      </c>
      <c r="C9" s="150"/>
      <c r="D9" s="150"/>
      <c r="E9" s="81">
        <f t="shared" si="0"/>
        <v>0</v>
      </c>
      <c r="F9" s="129"/>
      <c r="G9" s="130"/>
      <c r="H9" s="131"/>
      <c r="I9" s="132"/>
      <c r="J9" s="133"/>
      <c r="K9" s="132"/>
      <c r="L9" s="133"/>
      <c r="M9" s="132"/>
      <c r="N9" s="133"/>
      <c r="O9" s="134"/>
      <c r="P9" s="113"/>
      <c r="Q9" s="179" t="s">
        <v>54</v>
      </c>
      <c r="R9" s="181" t="e">
        <f>R6/F53</f>
        <v>#DIV/0!</v>
      </c>
      <c r="S9" s="114"/>
    </row>
    <row r="10" spans="1:19" ht="12.75" customHeight="1">
      <c r="A10" s="177"/>
      <c r="B10" s="153" t="s">
        <v>69</v>
      </c>
      <c r="C10" s="142"/>
      <c r="D10" s="142"/>
      <c r="E10" s="143">
        <f t="shared" si="0"/>
        <v>0</v>
      </c>
      <c r="F10" s="144" t="s">
        <v>52</v>
      </c>
      <c r="G10" s="145"/>
      <c r="H10" s="146"/>
      <c r="I10" s="147"/>
      <c r="J10" s="148"/>
      <c r="K10" s="147"/>
      <c r="L10" s="148"/>
      <c r="M10" s="147"/>
      <c r="N10" s="148"/>
      <c r="O10" s="149"/>
      <c r="P10" s="113"/>
      <c r="Q10" s="180"/>
      <c r="R10" s="182"/>
      <c r="S10" s="114"/>
    </row>
    <row r="11" spans="1:19" ht="12.75" customHeight="1">
      <c r="A11" s="178"/>
      <c r="B11" s="154" t="s">
        <v>67</v>
      </c>
      <c r="C11" s="151">
        <f>C12-C7-C9-C10</f>
        <v>0</v>
      </c>
      <c r="D11" s="151">
        <f>D12-D7-D9-D10</f>
        <v>0</v>
      </c>
      <c r="E11" s="135">
        <f t="shared" si="0"/>
        <v>0</v>
      </c>
      <c r="F11" s="136" t="s">
        <v>19</v>
      </c>
      <c r="G11" s="137"/>
      <c r="H11" s="138"/>
      <c r="I11" s="139"/>
      <c r="J11" s="140"/>
      <c r="K11" s="139"/>
      <c r="L11" s="140"/>
      <c r="M11" s="139"/>
      <c r="N11" s="140"/>
      <c r="O11" s="141"/>
      <c r="P11" s="113"/>
      <c r="Q11" s="183"/>
      <c r="R11" s="184"/>
      <c r="S11" s="114"/>
    </row>
    <row r="12" spans="1:19" ht="12.75" customHeight="1">
      <c r="A12" s="157" t="s">
        <v>8</v>
      </c>
      <c r="B12" s="157"/>
      <c r="C12" s="120">
        <f>C53</f>
        <v>0</v>
      </c>
      <c r="D12" s="120">
        <f>D53</f>
        <v>0</v>
      </c>
      <c r="E12" s="124">
        <f t="shared" si="0"/>
        <v>0</v>
      </c>
      <c r="F12" s="4"/>
      <c r="G12" s="5"/>
      <c r="H12" s="61"/>
      <c r="I12" s="35"/>
      <c r="J12" s="47"/>
      <c r="K12" s="35"/>
      <c r="L12" s="47"/>
      <c r="M12" s="35"/>
      <c r="N12" s="47"/>
      <c r="O12" s="111"/>
      <c r="P12" s="113"/>
      <c r="Q12" s="185"/>
      <c r="R12" s="185"/>
      <c r="S12" s="114"/>
    </row>
    <row r="13" spans="1:19" ht="10.5">
      <c r="A13" s="104" t="s">
        <v>55</v>
      </c>
      <c r="B13" s="114"/>
      <c r="C13" s="116"/>
      <c r="D13" s="116"/>
      <c r="E13" s="117"/>
      <c r="F13" s="114"/>
      <c r="G13" s="114"/>
      <c r="H13" s="118"/>
      <c r="I13" s="101"/>
      <c r="J13" s="119"/>
      <c r="K13" s="101"/>
      <c r="L13" s="119"/>
      <c r="M13" s="101"/>
      <c r="N13" s="119"/>
      <c r="O13" s="101"/>
      <c r="P13" s="114"/>
      <c r="Q13" s="186"/>
      <c r="R13" s="186"/>
      <c r="S13" s="114"/>
    </row>
    <row r="14" spans="1:19" ht="10.5">
      <c r="A14" s="2"/>
      <c r="B14" s="2"/>
      <c r="C14" s="2"/>
      <c r="D14" s="2"/>
      <c r="E14" s="68"/>
      <c r="F14" s="2"/>
      <c r="G14" s="2"/>
      <c r="H14" s="59"/>
      <c r="I14" s="33"/>
      <c r="J14" s="45"/>
      <c r="K14" s="33"/>
      <c r="L14" s="45"/>
      <c r="M14" s="33"/>
      <c r="N14" s="45"/>
      <c r="O14" s="33"/>
      <c r="P14" s="2"/>
      <c r="Q14" s="2"/>
      <c r="R14" s="2"/>
      <c r="S14" s="2"/>
    </row>
    <row r="15" spans="1:19" s="8" customFormat="1" ht="10.5">
      <c r="A15" s="8" t="s">
        <v>3</v>
      </c>
      <c r="D15" s="9"/>
      <c r="E15" s="69"/>
      <c r="F15" s="9"/>
      <c r="H15" s="60"/>
      <c r="I15" s="34"/>
      <c r="J15" s="46"/>
      <c r="K15" s="34"/>
      <c r="L15" s="46"/>
      <c r="M15" s="34"/>
      <c r="N15" s="46"/>
      <c r="O15" s="34"/>
      <c r="P15" s="9"/>
      <c r="Q15" s="9"/>
      <c r="S15" s="10" t="s">
        <v>2</v>
      </c>
    </row>
    <row r="16" spans="1:19" ht="10.5">
      <c r="A16" s="187" t="s">
        <v>9</v>
      </c>
      <c r="B16" s="188"/>
      <c r="C16" s="171" t="s">
        <v>37</v>
      </c>
      <c r="D16" s="67" t="s">
        <v>38</v>
      </c>
      <c r="E16" s="191" t="s">
        <v>39</v>
      </c>
      <c r="F16" s="164" t="s">
        <v>11</v>
      </c>
      <c r="G16" s="164"/>
      <c r="H16" s="164"/>
      <c r="I16" s="164"/>
      <c r="J16" s="164"/>
      <c r="K16" s="164"/>
      <c r="L16" s="164"/>
      <c r="M16" s="164"/>
      <c r="N16" s="164"/>
      <c r="O16" s="164"/>
      <c r="P16" s="165"/>
      <c r="Q16" s="166" t="s">
        <v>12</v>
      </c>
      <c r="R16" s="164"/>
      <c r="S16" s="165"/>
    </row>
    <row r="17" spans="1:19" ht="10.5">
      <c r="A17" s="189"/>
      <c r="B17" s="190"/>
      <c r="C17" s="173"/>
      <c r="D17" s="11" t="s">
        <v>40</v>
      </c>
      <c r="E17" s="192"/>
      <c r="F17" s="65" t="s">
        <v>10</v>
      </c>
      <c r="G17" s="167" t="s">
        <v>0</v>
      </c>
      <c r="H17" s="176"/>
      <c r="I17" s="176"/>
      <c r="J17" s="176"/>
      <c r="K17" s="176"/>
      <c r="L17" s="176"/>
      <c r="M17" s="176"/>
      <c r="N17" s="176"/>
      <c r="O17" s="176"/>
      <c r="P17" s="175"/>
      <c r="Q17" s="12" t="s">
        <v>41</v>
      </c>
      <c r="R17" s="167" t="s">
        <v>0</v>
      </c>
      <c r="S17" s="175"/>
    </row>
    <row r="18" spans="1:19" ht="10.5">
      <c r="A18" s="13" t="s">
        <v>42</v>
      </c>
      <c r="B18" s="14"/>
      <c r="C18" s="74"/>
      <c r="D18" s="80">
        <f>F18+Q18</f>
        <v>0</v>
      </c>
      <c r="E18" s="81">
        <f>C18-D18</f>
        <v>0</v>
      </c>
      <c r="F18" s="82">
        <f>SUM(P18:P24)</f>
        <v>0</v>
      </c>
      <c r="G18" s="25"/>
      <c r="H18" s="58"/>
      <c r="I18" s="37" t="s">
        <v>26</v>
      </c>
      <c r="J18" s="121"/>
      <c r="K18" s="37" t="s">
        <v>35</v>
      </c>
      <c r="L18" s="49"/>
      <c r="M18" s="37" t="s">
        <v>27</v>
      </c>
      <c r="N18" s="49"/>
      <c r="O18" s="37" t="s">
        <v>28</v>
      </c>
      <c r="P18" s="44">
        <f aca="true" t="shared" si="1" ref="P18:P23">H18*J18*L18*N18</f>
        <v>0</v>
      </c>
      <c r="Q18" s="83">
        <f>SUM(S18:S24)</f>
        <v>0</v>
      </c>
      <c r="R18" s="22"/>
      <c r="S18" s="21"/>
    </row>
    <row r="19" spans="1:19" ht="10.5">
      <c r="A19" s="15"/>
      <c r="C19" s="75"/>
      <c r="D19" s="23"/>
      <c r="E19" s="72"/>
      <c r="F19" s="26"/>
      <c r="G19" s="25"/>
      <c r="H19" s="58"/>
      <c r="I19" s="37" t="s">
        <v>26</v>
      </c>
      <c r="J19" s="121"/>
      <c r="K19" s="37" t="s">
        <v>35</v>
      </c>
      <c r="L19" s="49"/>
      <c r="M19" s="37" t="s">
        <v>27</v>
      </c>
      <c r="N19" s="49"/>
      <c r="O19" s="37" t="s">
        <v>28</v>
      </c>
      <c r="P19" s="44">
        <f t="shared" si="1"/>
        <v>0</v>
      </c>
      <c r="Q19" s="24"/>
      <c r="R19" s="125"/>
      <c r="S19" s="26"/>
    </row>
    <row r="20" spans="1:19" ht="10.5">
      <c r="A20" s="15"/>
      <c r="C20" s="75"/>
      <c r="D20" s="23"/>
      <c r="E20" s="72"/>
      <c r="F20" s="26"/>
      <c r="G20" s="25"/>
      <c r="H20" s="58"/>
      <c r="I20" s="37" t="s">
        <v>26</v>
      </c>
      <c r="J20" s="121"/>
      <c r="K20" s="37" t="s">
        <v>35</v>
      </c>
      <c r="L20" s="49"/>
      <c r="M20" s="37" t="s">
        <v>27</v>
      </c>
      <c r="N20" s="49"/>
      <c r="O20" s="37" t="s">
        <v>28</v>
      </c>
      <c r="P20" s="44">
        <f t="shared" si="1"/>
        <v>0</v>
      </c>
      <c r="Q20" s="24"/>
      <c r="R20" s="27"/>
      <c r="S20" s="26"/>
    </row>
    <row r="21" spans="1:19" ht="10.5">
      <c r="A21" s="15"/>
      <c r="C21" s="75"/>
      <c r="D21" s="23"/>
      <c r="E21" s="72"/>
      <c r="F21" s="26"/>
      <c r="G21" s="56"/>
      <c r="H21" s="58"/>
      <c r="I21" s="37" t="s">
        <v>26</v>
      </c>
      <c r="J21" s="121"/>
      <c r="K21" s="37" t="s">
        <v>35</v>
      </c>
      <c r="L21" s="49"/>
      <c r="M21" s="37" t="s">
        <v>27</v>
      </c>
      <c r="N21" s="49"/>
      <c r="O21" s="37" t="s">
        <v>28</v>
      </c>
      <c r="P21" s="44">
        <f t="shared" si="1"/>
        <v>0</v>
      </c>
      <c r="Q21" s="24"/>
      <c r="R21" s="125"/>
      <c r="S21" s="26"/>
    </row>
    <row r="22" spans="1:19" ht="10.5">
      <c r="A22" s="15"/>
      <c r="C22" s="75"/>
      <c r="D22" s="23"/>
      <c r="E22" s="72"/>
      <c r="F22" s="26"/>
      <c r="G22" s="56"/>
      <c r="H22" s="58"/>
      <c r="I22" s="37" t="s">
        <v>26</v>
      </c>
      <c r="J22" s="121"/>
      <c r="K22" s="37" t="s">
        <v>35</v>
      </c>
      <c r="L22" s="49"/>
      <c r="M22" s="37" t="s">
        <v>27</v>
      </c>
      <c r="N22" s="49"/>
      <c r="O22" s="37" t="s">
        <v>28</v>
      </c>
      <c r="P22" s="44">
        <f t="shared" si="1"/>
        <v>0</v>
      </c>
      <c r="Q22" s="24"/>
      <c r="R22" s="27"/>
      <c r="S22" s="26"/>
    </row>
    <row r="23" spans="1:19" ht="10.5">
      <c r="A23" s="15"/>
      <c r="C23" s="75"/>
      <c r="D23" s="23"/>
      <c r="E23" s="72"/>
      <c r="F23" s="26"/>
      <c r="G23" s="56"/>
      <c r="H23" s="58"/>
      <c r="I23" s="37" t="s">
        <v>26</v>
      </c>
      <c r="J23" s="121"/>
      <c r="K23" s="37" t="s">
        <v>35</v>
      </c>
      <c r="L23" s="49"/>
      <c r="M23" s="37" t="s">
        <v>27</v>
      </c>
      <c r="N23" s="49"/>
      <c r="O23" s="37" t="s">
        <v>28</v>
      </c>
      <c r="P23" s="44">
        <f t="shared" si="1"/>
        <v>0</v>
      </c>
      <c r="Q23" s="24"/>
      <c r="R23" s="27"/>
      <c r="S23" s="26"/>
    </row>
    <row r="24" spans="1:19" ht="10.5">
      <c r="A24" s="15"/>
      <c r="C24" s="75"/>
      <c r="D24" s="23"/>
      <c r="E24" s="72"/>
      <c r="F24" s="26"/>
      <c r="G24" s="56"/>
      <c r="H24" s="58"/>
      <c r="I24" s="37" t="s">
        <v>26</v>
      </c>
      <c r="J24" s="121"/>
      <c r="K24" s="37" t="s">
        <v>35</v>
      </c>
      <c r="L24" s="49"/>
      <c r="M24" s="37" t="s">
        <v>27</v>
      </c>
      <c r="N24" s="49"/>
      <c r="O24" s="37" t="s">
        <v>28</v>
      </c>
      <c r="P24" s="44">
        <f>H24*J24*L24*N24</f>
        <v>0</v>
      </c>
      <c r="Q24" s="24"/>
      <c r="R24" s="27"/>
      <c r="S24" s="26"/>
    </row>
    <row r="25" spans="1:19" ht="10.5">
      <c r="A25" s="13" t="s">
        <v>43</v>
      </c>
      <c r="B25" s="14"/>
      <c r="C25" s="84">
        <f>SUM(C26:C34)</f>
        <v>0</v>
      </c>
      <c r="D25" s="80">
        <f>F25+Q25</f>
        <v>0</v>
      </c>
      <c r="E25" s="81">
        <f>C25-D25</f>
        <v>0</v>
      </c>
      <c r="F25" s="82">
        <f>SUM(F26:F34)</f>
        <v>0</v>
      </c>
      <c r="G25" s="22"/>
      <c r="H25" s="57"/>
      <c r="I25" s="36"/>
      <c r="J25" s="52"/>
      <c r="K25" s="36"/>
      <c r="L25" s="48"/>
      <c r="M25" s="36"/>
      <c r="N25" s="48"/>
      <c r="O25" s="36"/>
      <c r="P25" s="21"/>
      <c r="Q25" s="83">
        <f>SUM(Q26:Q34)</f>
        <v>0</v>
      </c>
      <c r="R25" s="22"/>
      <c r="S25" s="21"/>
    </row>
    <row r="26" spans="1:19" ht="10.5">
      <c r="A26" s="15"/>
      <c r="B26" s="13" t="s">
        <v>1</v>
      </c>
      <c r="C26" s="74"/>
      <c r="D26" s="80">
        <f>F26+Q26</f>
        <v>0</v>
      </c>
      <c r="E26" s="81">
        <f>C26-D26</f>
        <v>0</v>
      </c>
      <c r="F26" s="82">
        <f>SUM(P26:P28)</f>
        <v>0</v>
      </c>
      <c r="G26" s="123"/>
      <c r="H26" s="57"/>
      <c r="I26" s="36" t="s">
        <v>26</v>
      </c>
      <c r="J26" s="126"/>
      <c r="K26" s="36" t="s">
        <v>29</v>
      </c>
      <c r="L26" s="48"/>
      <c r="M26" s="36"/>
      <c r="N26" s="48"/>
      <c r="O26" s="36"/>
      <c r="P26" s="21">
        <f aca="true" t="shared" si="2" ref="P26:P31">H26*J26</f>
        <v>0</v>
      </c>
      <c r="Q26" s="83">
        <f>SUM(S26:S28)</f>
        <v>0</v>
      </c>
      <c r="R26" s="22"/>
      <c r="S26" s="21"/>
    </row>
    <row r="27" spans="1:19" ht="10.5">
      <c r="A27" s="15"/>
      <c r="B27" s="15"/>
      <c r="C27" s="75"/>
      <c r="D27" s="23"/>
      <c r="E27" s="72"/>
      <c r="F27" s="26"/>
      <c r="G27" s="27"/>
      <c r="H27" s="58"/>
      <c r="I27" s="37" t="s">
        <v>26</v>
      </c>
      <c r="J27" s="127"/>
      <c r="K27" s="37" t="s">
        <v>29</v>
      </c>
      <c r="L27" s="49"/>
      <c r="M27" s="37"/>
      <c r="N27" s="49"/>
      <c r="O27" s="37"/>
      <c r="P27" s="26">
        <f t="shared" si="2"/>
        <v>0</v>
      </c>
      <c r="Q27" s="24"/>
      <c r="R27" s="27"/>
      <c r="S27" s="26"/>
    </row>
    <row r="28" spans="1:19" ht="10.5">
      <c r="A28" s="15"/>
      <c r="B28" s="15"/>
      <c r="C28" s="75"/>
      <c r="D28" s="23"/>
      <c r="E28" s="72"/>
      <c r="F28" s="26"/>
      <c r="G28" s="27"/>
      <c r="H28" s="58"/>
      <c r="I28" s="40" t="s">
        <v>26</v>
      </c>
      <c r="J28" s="128"/>
      <c r="K28" s="40" t="s">
        <v>29</v>
      </c>
      <c r="L28" s="155"/>
      <c r="M28" s="40"/>
      <c r="N28" s="155"/>
      <c r="O28" s="40"/>
      <c r="P28" s="31">
        <f t="shared" si="2"/>
        <v>0</v>
      </c>
      <c r="Q28" s="24"/>
      <c r="R28" s="27"/>
      <c r="S28" s="26"/>
    </row>
    <row r="29" spans="1:19" ht="10.5">
      <c r="A29" s="15"/>
      <c r="B29" s="13" t="s">
        <v>13</v>
      </c>
      <c r="C29" s="74"/>
      <c r="D29" s="80">
        <f>F29+Q29</f>
        <v>0</v>
      </c>
      <c r="E29" s="81">
        <f>C29-D29</f>
        <v>0</v>
      </c>
      <c r="F29" s="82">
        <f>SUM(P29:P31)</f>
        <v>0</v>
      </c>
      <c r="G29" s="123"/>
      <c r="H29" s="57"/>
      <c r="I29" s="36" t="s">
        <v>26</v>
      </c>
      <c r="J29" s="126"/>
      <c r="K29" s="36" t="s">
        <v>29</v>
      </c>
      <c r="L29" s="48"/>
      <c r="M29" s="36"/>
      <c r="N29" s="48"/>
      <c r="O29" s="36"/>
      <c r="P29" s="21">
        <f t="shared" si="2"/>
        <v>0</v>
      </c>
      <c r="Q29" s="83">
        <f>SUM(S29:S31)</f>
        <v>0</v>
      </c>
      <c r="R29" s="22"/>
      <c r="S29" s="21"/>
    </row>
    <row r="30" spans="1:19" ht="10.5">
      <c r="A30" s="15"/>
      <c r="B30" s="15"/>
      <c r="C30" s="75"/>
      <c r="D30" s="23"/>
      <c r="E30" s="72"/>
      <c r="F30" s="26"/>
      <c r="G30" s="27"/>
      <c r="H30" s="58"/>
      <c r="I30" s="37" t="s">
        <v>26</v>
      </c>
      <c r="J30" s="127"/>
      <c r="K30" s="37" t="s">
        <v>29</v>
      </c>
      <c r="L30" s="49"/>
      <c r="M30" s="37"/>
      <c r="N30" s="49"/>
      <c r="O30" s="37"/>
      <c r="P30" s="26">
        <f t="shared" si="2"/>
        <v>0</v>
      </c>
      <c r="Q30" s="24"/>
      <c r="R30" s="27"/>
      <c r="S30" s="26"/>
    </row>
    <row r="31" spans="1:19" ht="10.5">
      <c r="A31" s="15"/>
      <c r="B31" s="15"/>
      <c r="C31" s="75"/>
      <c r="D31" s="23"/>
      <c r="E31" s="72"/>
      <c r="F31" s="26"/>
      <c r="G31" s="27"/>
      <c r="H31" s="58"/>
      <c r="I31" s="40" t="s">
        <v>26</v>
      </c>
      <c r="J31" s="128"/>
      <c r="K31" s="40" t="s">
        <v>29</v>
      </c>
      <c r="L31" s="155"/>
      <c r="M31" s="40"/>
      <c r="N31" s="155"/>
      <c r="O31" s="40"/>
      <c r="P31" s="31">
        <f t="shared" si="2"/>
        <v>0</v>
      </c>
      <c r="Q31" s="24"/>
      <c r="R31" s="27"/>
      <c r="S31" s="26"/>
    </row>
    <row r="32" spans="1:19" ht="10.5">
      <c r="A32" s="15"/>
      <c r="B32" s="13" t="s">
        <v>14</v>
      </c>
      <c r="C32" s="74"/>
      <c r="D32" s="80">
        <f>F32+Q32</f>
        <v>0</v>
      </c>
      <c r="E32" s="81">
        <f>C32-D32</f>
        <v>0</v>
      </c>
      <c r="F32" s="82">
        <f>SUM(P32:P34)</f>
        <v>0</v>
      </c>
      <c r="G32" s="123"/>
      <c r="H32" s="57"/>
      <c r="I32" s="36" t="s">
        <v>26</v>
      </c>
      <c r="J32" s="126"/>
      <c r="K32" s="36" t="s">
        <v>27</v>
      </c>
      <c r="L32" s="48"/>
      <c r="M32" s="36" t="s">
        <v>30</v>
      </c>
      <c r="N32" s="48"/>
      <c r="O32" s="36"/>
      <c r="P32" s="21">
        <f>H32*J32*L32</f>
        <v>0</v>
      </c>
      <c r="Q32" s="83">
        <f>SUM(S32:S34)</f>
        <v>0</v>
      </c>
      <c r="R32" s="22"/>
      <c r="S32" s="21"/>
    </row>
    <row r="33" spans="1:19" ht="10.5">
      <c r="A33" s="15"/>
      <c r="B33" s="15"/>
      <c r="C33" s="75"/>
      <c r="D33" s="23"/>
      <c r="E33" s="72"/>
      <c r="F33" s="26"/>
      <c r="G33" s="27"/>
      <c r="H33" s="58"/>
      <c r="I33" s="37" t="s">
        <v>26</v>
      </c>
      <c r="J33" s="127"/>
      <c r="K33" s="37" t="s">
        <v>27</v>
      </c>
      <c r="L33" s="49"/>
      <c r="M33" s="37" t="s">
        <v>30</v>
      </c>
      <c r="N33" s="49"/>
      <c r="O33" s="37"/>
      <c r="P33" s="26">
        <f>H33*J33*L33</f>
        <v>0</v>
      </c>
      <c r="Q33" s="24"/>
      <c r="R33" s="27"/>
      <c r="S33" s="26"/>
    </row>
    <row r="34" spans="1:19" ht="10.5">
      <c r="A34" s="15"/>
      <c r="B34" s="15"/>
      <c r="C34" s="75"/>
      <c r="D34" s="23"/>
      <c r="E34" s="72"/>
      <c r="F34" s="26"/>
      <c r="G34" s="27"/>
      <c r="H34" s="58"/>
      <c r="I34" s="40" t="s">
        <v>26</v>
      </c>
      <c r="J34" s="128"/>
      <c r="K34" s="40" t="s">
        <v>27</v>
      </c>
      <c r="L34" s="155"/>
      <c r="M34" s="40" t="s">
        <v>30</v>
      </c>
      <c r="N34" s="155"/>
      <c r="O34" s="40"/>
      <c r="P34" s="31">
        <f>H34*J34*L34</f>
        <v>0</v>
      </c>
      <c r="Q34" s="24"/>
      <c r="R34" s="27"/>
      <c r="S34" s="26"/>
    </row>
    <row r="35" spans="1:19" ht="10.5">
      <c r="A35" s="13" t="s">
        <v>24</v>
      </c>
      <c r="B35" s="14"/>
      <c r="C35" s="74"/>
      <c r="D35" s="80">
        <f>F35+Q35</f>
        <v>0</v>
      </c>
      <c r="E35" s="81">
        <f>C35-D35</f>
        <v>0</v>
      </c>
      <c r="F35" s="82">
        <f>SUM(P35:P39)</f>
        <v>0</v>
      </c>
      <c r="G35" s="79"/>
      <c r="H35" s="57"/>
      <c r="I35" s="36" t="s">
        <v>26</v>
      </c>
      <c r="J35" s="126"/>
      <c r="K35" s="36" t="s">
        <v>28</v>
      </c>
      <c r="L35" s="53"/>
      <c r="M35" s="38"/>
      <c r="N35" s="53"/>
      <c r="O35" s="38"/>
      <c r="P35" s="21">
        <f aca="true" t="shared" si="3" ref="P35:P49">H35*J35</f>
        <v>0</v>
      </c>
      <c r="Q35" s="83">
        <f>SUM(S35:S39)</f>
        <v>0</v>
      </c>
      <c r="R35" s="79"/>
      <c r="S35" s="21"/>
    </row>
    <row r="36" spans="1:19" ht="10.5">
      <c r="A36" s="15"/>
      <c r="C36" s="75"/>
      <c r="D36" s="23"/>
      <c r="E36" s="72"/>
      <c r="F36" s="26"/>
      <c r="G36" s="27"/>
      <c r="H36" s="58"/>
      <c r="I36" s="37" t="s">
        <v>26</v>
      </c>
      <c r="J36" s="127"/>
      <c r="K36" s="37" t="s">
        <v>28</v>
      </c>
      <c r="L36" s="54"/>
      <c r="M36" s="39"/>
      <c r="N36" s="54"/>
      <c r="O36" s="39"/>
      <c r="P36" s="26">
        <f t="shared" si="3"/>
        <v>0</v>
      </c>
      <c r="Q36" s="24"/>
      <c r="R36" s="27"/>
      <c r="S36" s="26"/>
    </row>
    <row r="37" spans="1:19" ht="10.5">
      <c r="A37" s="15"/>
      <c r="C37" s="75"/>
      <c r="D37" s="23"/>
      <c r="E37" s="72"/>
      <c r="F37" s="26"/>
      <c r="G37" s="27"/>
      <c r="H37" s="58"/>
      <c r="I37" s="37" t="s">
        <v>26</v>
      </c>
      <c r="J37" s="127"/>
      <c r="K37" s="37" t="s">
        <v>28</v>
      </c>
      <c r="L37" s="54"/>
      <c r="M37" s="39"/>
      <c r="N37" s="54"/>
      <c r="O37" s="39"/>
      <c r="P37" s="26">
        <f t="shared" si="3"/>
        <v>0</v>
      </c>
      <c r="Q37" s="24"/>
      <c r="R37" s="27"/>
      <c r="S37" s="26"/>
    </row>
    <row r="38" spans="1:19" ht="10.5">
      <c r="A38" s="15"/>
      <c r="C38" s="75"/>
      <c r="D38" s="23"/>
      <c r="E38" s="72"/>
      <c r="F38" s="26"/>
      <c r="G38" s="27"/>
      <c r="H38" s="58"/>
      <c r="I38" s="37" t="s">
        <v>26</v>
      </c>
      <c r="J38" s="127"/>
      <c r="K38" s="37" t="s">
        <v>28</v>
      </c>
      <c r="L38" s="54"/>
      <c r="M38" s="39"/>
      <c r="N38" s="54"/>
      <c r="O38" s="39"/>
      <c r="P38" s="26">
        <f t="shared" si="3"/>
        <v>0</v>
      </c>
      <c r="Q38" s="24"/>
      <c r="R38" s="27"/>
      <c r="S38" s="26"/>
    </row>
    <row r="39" spans="1:19" ht="10.5">
      <c r="A39" s="15"/>
      <c r="B39" s="19"/>
      <c r="C39" s="76"/>
      <c r="D39" s="28"/>
      <c r="E39" s="73"/>
      <c r="F39" s="31"/>
      <c r="G39" s="30"/>
      <c r="H39" s="62"/>
      <c r="I39" s="40" t="s">
        <v>26</v>
      </c>
      <c r="J39" s="128"/>
      <c r="K39" s="40" t="s">
        <v>28</v>
      </c>
      <c r="L39" s="55"/>
      <c r="M39" s="41"/>
      <c r="N39" s="55"/>
      <c r="O39" s="41"/>
      <c r="P39" s="31">
        <f t="shared" si="3"/>
        <v>0</v>
      </c>
      <c r="Q39" s="29"/>
      <c r="R39" s="30"/>
      <c r="S39" s="31"/>
    </row>
    <row r="40" spans="1:19" ht="10.5">
      <c r="A40" s="13" t="s">
        <v>23</v>
      </c>
      <c r="B40" s="14"/>
      <c r="C40" s="74"/>
      <c r="D40" s="80">
        <f>F40+Q40</f>
        <v>0</v>
      </c>
      <c r="E40" s="81">
        <f>C40-D40</f>
        <v>0</v>
      </c>
      <c r="F40" s="82">
        <f>SUM(P40:P42)</f>
        <v>0</v>
      </c>
      <c r="G40" s="22"/>
      <c r="H40" s="57"/>
      <c r="I40" s="36" t="s">
        <v>26</v>
      </c>
      <c r="J40" s="126"/>
      <c r="K40" s="36" t="s">
        <v>31</v>
      </c>
      <c r="L40" s="53"/>
      <c r="M40" s="38"/>
      <c r="N40" s="53"/>
      <c r="O40" s="38"/>
      <c r="P40" s="21">
        <f t="shared" si="3"/>
        <v>0</v>
      </c>
      <c r="Q40" s="83">
        <f>SUM(S40:S42)</f>
        <v>0</v>
      </c>
      <c r="R40" s="22"/>
      <c r="S40" s="21"/>
    </row>
    <row r="41" spans="1:19" ht="10.5">
      <c r="A41" s="15"/>
      <c r="C41" s="75"/>
      <c r="D41" s="23"/>
      <c r="E41" s="72"/>
      <c r="F41" s="26"/>
      <c r="G41" s="27"/>
      <c r="H41" s="58"/>
      <c r="I41" s="37" t="s">
        <v>26</v>
      </c>
      <c r="J41" s="127"/>
      <c r="K41" s="37" t="s">
        <v>31</v>
      </c>
      <c r="L41" s="54"/>
      <c r="M41" s="39"/>
      <c r="N41" s="54"/>
      <c r="O41" s="39"/>
      <c r="P41" s="26">
        <f t="shared" si="3"/>
        <v>0</v>
      </c>
      <c r="Q41" s="24"/>
      <c r="R41" s="27"/>
      <c r="S41" s="26"/>
    </row>
    <row r="42" spans="1:19" ht="10.5">
      <c r="A42" s="18"/>
      <c r="B42" s="78"/>
      <c r="C42" s="76"/>
      <c r="D42" s="28"/>
      <c r="E42" s="73"/>
      <c r="F42" s="31"/>
      <c r="G42" s="30"/>
      <c r="H42" s="62"/>
      <c r="I42" s="40" t="s">
        <v>26</v>
      </c>
      <c r="J42" s="128"/>
      <c r="K42" s="40" t="s">
        <v>31</v>
      </c>
      <c r="L42" s="55"/>
      <c r="M42" s="41"/>
      <c r="N42" s="55"/>
      <c r="O42" s="41"/>
      <c r="P42" s="31">
        <f t="shared" si="3"/>
        <v>0</v>
      </c>
      <c r="Q42" s="29"/>
      <c r="R42" s="30"/>
      <c r="S42" s="31"/>
    </row>
    <row r="43" spans="1:19" ht="10.5">
      <c r="A43" s="13" t="s">
        <v>77</v>
      </c>
      <c r="B43" s="14"/>
      <c r="C43" s="74"/>
      <c r="D43" s="80">
        <f>F43+Q43</f>
        <v>0</v>
      </c>
      <c r="E43" s="81">
        <f>C43-D43</f>
        <v>0</v>
      </c>
      <c r="F43" s="82">
        <f>SUM(P43:P46)</f>
        <v>0</v>
      </c>
      <c r="G43" s="22"/>
      <c r="H43" s="57"/>
      <c r="I43" s="36" t="s">
        <v>26</v>
      </c>
      <c r="J43" s="126"/>
      <c r="K43" s="36" t="s">
        <v>33</v>
      </c>
      <c r="L43" s="53"/>
      <c r="M43" s="38"/>
      <c r="N43" s="53"/>
      <c r="O43" s="38"/>
      <c r="P43" s="21">
        <f t="shared" si="3"/>
        <v>0</v>
      </c>
      <c r="Q43" s="83">
        <f>SUM(S43:S46)</f>
        <v>0</v>
      </c>
      <c r="R43" s="22"/>
      <c r="S43" s="21"/>
    </row>
    <row r="44" spans="1:19" ht="10.5">
      <c r="A44" s="15"/>
      <c r="B44" s="77"/>
      <c r="C44" s="75"/>
      <c r="D44" s="23"/>
      <c r="E44" s="72"/>
      <c r="F44" s="26"/>
      <c r="G44" s="27"/>
      <c r="H44" s="58"/>
      <c r="I44" s="37" t="s">
        <v>26</v>
      </c>
      <c r="J44" s="127"/>
      <c r="K44" s="37" t="s">
        <v>33</v>
      </c>
      <c r="L44" s="54"/>
      <c r="M44" s="39"/>
      <c r="N44" s="54"/>
      <c r="O44" s="39"/>
      <c r="P44" s="26">
        <f t="shared" si="3"/>
        <v>0</v>
      </c>
      <c r="Q44" s="24"/>
      <c r="R44" s="27"/>
      <c r="S44" s="26"/>
    </row>
    <row r="45" spans="1:19" ht="10.5">
      <c r="A45" s="15"/>
      <c r="B45" s="77"/>
      <c r="C45" s="75"/>
      <c r="D45" s="23"/>
      <c r="E45" s="72"/>
      <c r="F45" s="26"/>
      <c r="G45" s="27"/>
      <c r="H45" s="58"/>
      <c r="I45" s="37" t="s">
        <v>26</v>
      </c>
      <c r="J45" s="127"/>
      <c r="K45" s="37" t="s">
        <v>33</v>
      </c>
      <c r="L45" s="54"/>
      <c r="M45" s="39"/>
      <c r="N45" s="54"/>
      <c r="O45" s="39"/>
      <c r="P45" s="26">
        <f t="shared" si="3"/>
        <v>0</v>
      </c>
      <c r="Q45" s="24"/>
      <c r="R45" s="27"/>
      <c r="S45" s="26"/>
    </row>
    <row r="46" spans="1:19" ht="10.5">
      <c r="A46" s="15"/>
      <c r="B46" s="78"/>
      <c r="C46" s="75"/>
      <c r="D46" s="23"/>
      <c r="E46" s="72"/>
      <c r="F46" s="26"/>
      <c r="G46" s="27"/>
      <c r="H46" s="58"/>
      <c r="I46" s="37" t="s">
        <v>26</v>
      </c>
      <c r="J46" s="127"/>
      <c r="K46" s="37" t="s">
        <v>33</v>
      </c>
      <c r="L46" s="54"/>
      <c r="M46" s="39"/>
      <c r="N46" s="54"/>
      <c r="O46" s="39"/>
      <c r="P46" s="26">
        <f t="shared" si="3"/>
        <v>0</v>
      </c>
      <c r="Q46" s="24"/>
      <c r="R46" s="27"/>
      <c r="S46" s="26"/>
    </row>
    <row r="47" spans="1:19" ht="10.5">
      <c r="A47" s="13" t="s">
        <v>80</v>
      </c>
      <c r="B47" s="14"/>
      <c r="C47" s="74"/>
      <c r="D47" s="80">
        <f>F47+Q47</f>
        <v>0</v>
      </c>
      <c r="E47" s="81">
        <f>C47-D47</f>
        <v>0</v>
      </c>
      <c r="F47" s="82">
        <f>SUM(P47:P49)</f>
        <v>0</v>
      </c>
      <c r="G47" s="79"/>
      <c r="H47" s="57"/>
      <c r="I47" s="36" t="s">
        <v>26</v>
      </c>
      <c r="J47" s="126"/>
      <c r="K47" s="36" t="s">
        <v>34</v>
      </c>
      <c r="L47" s="53"/>
      <c r="M47" s="38"/>
      <c r="N47" s="53"/>
      <c r="O47" s="38"/>
      <c r="P47" s="21">
        <f t="shared" si="3"/>
        <v>0</v>
      </c>
      <c r="Q47" s="83">
        <f>SUM(S47:S49)</f>
        <v>0</v>
      </c>
      <c r="R47" s="22"/>
      <c r="S47" s="21"/>
    </row>
    <row r="48" spans="1:19" ht="10.5">
      <c r="A48" s="15"/>
      <c r="C48" s="75"/>
      <c r="D48" s="23"/>
      <c r="E48" s="72"/>
      <c r="F48" s="26"/>
      <c r="G48" s="27"/>
      <c r="H48" s="58"/>
      <c r="I48" s="37" t="s">
        <v>26</v>
      </c>
      <c r="J48" s="127"/>
      <c r="K48" s="37" t="s">
        <v>32</v>
      </c>
      <c r="L48" s="54"/>
      <c r="M48" s="39"/>
      <c r="N48" s="54"/>
      <c r="O48" s="39"/>
      <c r="P48" s="26">
        <f t="shared" si="3"/>
        <v>0</v>
      </c>
      <c r="Q48" s="24"/>
      <c r="R48" s="27"/>
      <c r="S48" s="26"/>
    </row>
    <row r="49" spans="1:19" ht="10.5">
      <c r="A49" s="18"/>
      <c r="B49" s="19"/>
      <c r="C49" s="76"/>
      <c r="D49" s="28"/>
      <c r="E49" s="73"/>
      <c r="F49" s="31"/>
      <c r="G49" s="30"/>
      <c r="H49" s="62"/>
      <c r="I49" s="37" t="s">
        <v>26</v>
      </c>
      <c r="J49" s="127"/>
      <c r="K49" s="37" t="s">
        <v>32</v>
      </c>
      <c r="L49" s="54"/>
      <c r="M49" s="39"/>
      <c r="N49" s="54"/>
      <c r="O49" s="39"/>
      <c r="P49" s="26">
        <f t="shared" si="3"/>
        <v>0</v>
      </c>
      <c r="Q49" s="29"/>
      <c r="R49" s="30"/>
      <c r="S49" s="31"/>
    </row>
    <row r="50" spans="1:19" ht="10.5">
      <c r="A50" s="15" t="s">
        <v>46</v>
      </c>
      <c r="C50" s="75"/>
      <c r="D50" s="80">
        <f>Q50</f>
        <v>0</v>
      </c>
      <c r="E50" s="81">
        <f>C50-D50</f>
        <v>0</v>
      </c>
      <c r="F50" s="91"/>
      <c r="G50" s="92"/>
      <c r="H50" s="93"/>
      <c r="I50" s="94"/>
      <c r="J50" s="95"/>
      <c r="K50" s="94"/>
      <c r="L50" s="95"/>
      <c r="M50" s="94"/>
      <c r="N50" s="95"/>
      <c r="O50" s="94"/>
      <c r="P50" s="91"/>
      <c r="Q50" s="83">
        <f>SUM(S50:S52)</f>
        <v>0</v>
      </c>
      <c r="R50" s="22"/>
      <c r="S50" s="21"/>
    </row>
    <row r="51" spans="1:19" ht="10.5">
      <c r="A51" s="15"/>
      <c r="B51" s="8" t="s">
        <v>20</v>
      </c>
      <c r="C51" s="75"/>
      <c r="D51" s="23"/>
      <c r="E51" s="72"/>
      <c r="F51" s="96"/>
      <c r="G51" s="97"/>
      <c r="H51" s="98"/>
      <c r="I51" s="99"/>
      <c r="J51" s="100"/>
      <c r="K51" s="99"/>
      <c r="L51" s="100"/>
      <c r="M51" s="99"/>
      <c r="N51" s="100"/>
      <c r="O51" s="99"/>
      <c r="P51" s="96"/>
      <c r="Q51" s="24"/>
      <c r="R51" s="122"/>
      <c r="S51" s="26"/>
    </row>
    <row r="52" spans="1:19" ht="11.25" thickBot="1">
      <c r="A52" s="15"/>
      <c r="B52" s="19" t="s">
        <v>71</v>
      </c>
      <c r="C52" s="75"/>
      <c r="D52" s="23"/>
      <c r="E52" s="72"/>
      <c r="F52" s="96"/>
      <c r="G52" s="97"/>
      <c r="H52" s="98"/>
      <c r="I52" s="99"/>
      <c r="J52" s="100"/>
      <c r="K52" s="99"/>
      <c r="L52" s="100"/>
      <c r="M52" s="99"/>
      <c r="N52" s="100"/>
      <c r="O52" s="99"/>
      <c r="P52" s="96"/>
      <c r="Q52" s="24"/>
      <c r="R52" s="27"/>
      <c r="S52" s="26"/>
    </row>
    <row r="53" spans="1:19" ht="11.25" thickBot="1">
      <c r="A53" s="16"/>
      <c r="B53" s="66"/>
      <c r="C53" s="85">
        <f>SUM(C18,C25,C35,C40,C43,C47,C50)</f>
        <v>0</v>
      </c>
      <c r="D53" s="86">
        <f>SUM(D18,D25,D35,D40,D43,D47,D50)</f>
        <v>0</v>
      </c>
      <c r="E53" s="87">
        <f>C53-D53</f>
        <v>0</v>
      </c>
      <c r="F53" s="88">
        <f>SUM(F18,F25,F35,F40,F43,F47)</f>
        <v>0</v>
      </c>
      <c r="G53" s="20" t="s">
        <v>21</v>
      </c>
      <c r="H53" s="63"/>
      <c r="I53" s="42"/>
      <c r="J53" s="50"/>
      <c r="K53" s="42"/>
      <c r="L53" s="50"/>
      <c r="M53" s="42"/>
      <c r="N53" s="50"/>
      <c r="O53" s="42"/>
      <c r="P53" s="89">
        <f>SUM(P18:P52)</f>
        <v>0</v>
      </c>
      <c r="Q53" s="90">
        <f>SUM(Q18,Q25,Q35,Q40,Q43,Q47,Q50)</f>
        <v>0</v>
      </c>
      <c r="R53" s="32"/>
      <c r="S53" s="89">
        <f>SUM(S18:S52)</f>
        <v>0</v>
      </c>
    </row>
    <row r="54" spans="2:14" s="103" customFormat="1" ht="12.75" customHeight="1">
      <c r="B54" s="106" t="s">
        <v>57</v>
      </c>
      <c r="C54" s="107"/>
      <c r="D54" s="105"/>
      <c r="E54" s="105"/>
      <c r="F54" s="106"/>
      <c r="G54" s="108"/>
      <c r="H54" s="109"/>
      <c r="K54" s="110"/>
      <c r="L54" s="105"/>
      <c r="N54" s="110"/>
    </row>
  </sheetData>
  <sheetProtection/>
  <mergeCells count="26">
    <mergeCell ref="G17:P17"/>
    <mergeCell ref="R17:S17"/>
    <mergeCell ref="A9:A11"/>
    <mergeCell ref="Q9:Q10"/>
    <mergeCell ref="R9:R10"/>
    <mergeCell ref="Q11:R13"/>
    <mergeCell ref="A12:B12"/>
    <mergeCell ref="A16:B17"/>
    <mergeCell ref="C16:C17"/>
    <mergeCell ref="E16:E17"/>
    <mergeCell ref="F16:P16"/>
    <mergeCell ref="Q16:S16"/>
    <mergeCell ref="A4:B4"/>
    <mergeCell ref="C4:F4"/>
    <mergeCell ref="A6:B6"/>
    <mergeCell ref="F6:O6"/>
    <mergeCell ref="Q6:Q8"/>
    <mergeCell ref="R6:R8"/>
    <mergeCell ref="A7:B7"/>
    <mergeCell ref="A8:B8"/>
    <mergeCell ref="A1:S1"/>
    <mergeCell ref="A3:B3"/>
    <mergeCell ref="C3:F3"/>
    <mergeCell ref="H3:I3"/>
    <mergeCell ref="J3:L3"/>
    <mergeCell ref="P3:Q3"/>
  </mergeCells>
  <printOptions horizontalCentered="1"/>
  <pageMargins left="0.1968503937007874" right="0.1968503937007874" top="0.3937007874015748" bottom="0.3937007874015748" header="0.4330708661417323" footer="0.1968503937007874"/>
  <pageSetup horizontalDpi="600" verticalDpi="600" orientation="landscape" paperSize="9" scale="95" r:id="rId2"/>
  <rowBreaks count="1" manualBreakCount="1">
    <brk id="54" max="18" man="1"/>
  </rowBreaks>
  <drawing r:id="rId1"/>
</worksheet>
</file>

<file path=xl/worksheets/sheet3.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1">
      <selection activeCell="G13" sqref="G13"/>
    </sheetView>
  </sheetViews>
  <sheetFormatPr defaultColWidth="6.625" defaultRowHeight="13.5"/>
  <cols>
    <col min="1" max="1" width="2.00390625" style="1" customWidth="1"/>
    <col min="2" max="2" width="15.625" style="8" customWidth="1"/>
    <col min="3" max="3" width="9.375" style="8" customWidth="1"/>
    <col min="4" max="4" width="9.375" style="17" customWidth="1"/>
    <col min="5" max="5" width="9.375" style="71" customWidth="1"/>
    <col min="6" max="6" width="9.375" style="17" customWidth="1"/>
    <col min="7" max="7" width="17.625" style="1" customWidth="1"/>
    <col min="8" max="8" width="6.75390625" style="64" bestFit="1" customWidth="1"/>
    <col min="9" max="9" width="4.50390625" style="43" bestFit="1" customWidth="1"/>
    <col min="10" max="10" width="5.125" style="51" customWidth="1"/>
    <col min="11" max="11" width="6.875" style="43" customWidth="1"/>
    <col min="12" max="12" width="3.375" style="51" customWidth="1"/>
    <col min="13" max="13" width="4.50390625" style="43" bestFit="1" customWidth="1"/>
    <col min="14" max="14" width="3.375" style="51" customWidth="1"/>
    <col min="15" max="15" width="3.00390625" style="43" bestFit="1" customWidth="1"/>
    <col min="16" max="16" width="9.00390625" style="9" bestFit="1" customWidth="1"/>
    <col min="17" max="17" width="9.375" style="17" customWidth="1"/>
    <col min="18" max="18" width="11.625" style="1" customWidth="1"/>
    <col min="19" max="19" width="6.75390625" style="9" customWidth="1"/>
    <col min="20" max="16384" width="6.625" style="1" customWidth="1"/>
  </cols>
  <sheetData>
    <row r="1" spans="1:19" ht="13.5">
      <c r="A1" s="156" t="s">
        <v>76</v>
      </c>
      <c r="B1" s="156"/>
      <c r="C1" s="156"/>
      <c r="D1" s="156"/>
      <c r="E1" s="156"/>
      <c r="F1" s="156"/>
      <c r="G1" s="156"/>
      <c r="H1" s="156"/>
      <c r="I1" s="156"/>
      <c r="J1" s="156"/>
      <c r="K1" s="156"/>
      <c r="L1" s="156"/>
      <c r="M1" s="156"/>
      <c r="N1" s="156"/>
      <c r="O1" s="156"/>
      <c r="P1" s="156"/>
      <c r="Q1" s="156"/>
      <c r="R1" s="156"/>
      <c r="S1" s="156"/>
    </row>
    <row r="2" spans="1:17" ht="10.5">
      <c r="A2" s="2"/>
      <c r="B2" s="2"/>
      <c r="C2" s="2"/>
      <c r="D2" s="2"/>
      <c r="E2" s="68"/>
      <c r="F2" s="2"/>
      <c r="G2" s="2"/>
      <c r="H2" s="59"/>
      <c r="I2" s="33"/>
      <c r="J2" s="45"/>
      <c r="K2" s="33"/>
      <c r="L2" s="45"/>
      <c r="M2" s="33"/>
      <c r="N2" s="45"/>
      <c r="O2" s="33"/>
      <c r="P2" s="2"/>
      <c r="Q2" s="2"/>
    </row>
    <row r="3" spans="1:17" ht="13.5" customHeight="1">
      <c r="A3" s="157" t="s">
        <v>4</v>
      </c>
      <c r="B3" s="157"/>
      <c r="C3" s="158" t="s">
        <v>22</v>
      </c>
      <c r="D3" s="158"/>
      <c r="E3" s="158"/>
      <c r="F3" s="158"/>
      <c r="H3" s="159" t="s">
        <v>15</v>
      </c>
      <c r="I3" s="160"/>
      <c r="J3" s="159" t="s">
        <v>49</v>
      </c>
      <c r="K3" s="160"/>
      <c r="L3" s="161"/>
      <c r="M3" s="101"/>
      <c r="N3" s="101"/>
      <c r="O3" s="101"/>
      <c r="P3" s="162" t="s">
        <v>50</v>
      </c>
      <c r="Q3" s="163"/>
    </row>
    <row r="4" spans="1:19" ht="13.5" customHeight="1">
      <c r="A4" s="157" t="s">
        <v>5</v>
      </c>
      <c r="B4" s="157"/>
      <c r="C4" s="158" t="s">
        <v>45</v>
      </c>
      <c r="D4" s="158"/>
      <c r="E4" s="158"/>
      <c r="F4" s="158"/>
      <c r="H4" s="59"/>
      <c r="I4" s="33"/>
      <c r="J4" s="45"/>
      <c r="K4" s="33"/>
      <c r="L4" s="45"/>
      <c r="M4" s="33"/>
      <c r="N4" s="45"/>
      <c r="O4" s="33"/>
      <c r="P4" s="102" t="s">
        <v>51</v>
      </c>
      <c r="Q4" s="2"/>
      <c r="R4" s="2"/>
      <c r="S4" s="2"/>
    </row>
    <row r="5" spans="1:19" s="8" customFormat="1" ht="17.25" customHeight="1">
      <c r="A5" s="8" t="s">
        <v>25</v>
      </c>
      <c r="D5" s="9"/>
      <c r="E5" s="69"/>
      <c r="F5" s="9"/>
      <c r="H5" s="60"/>
      <c r="I5" s="34"/>
      <c r="J5" s="46"/>
      <c r="K5" s="34"/>
      <c r="L5" s="46"/>
      <c r="M5" s="34"/>
      <c r="N5" s="46"/>
      <c r="O5" s="115" t="s">
        <v>58</v>
      </c>
      <c r="P5" s="9"/>
      <c r="Q5" s="9"/>
      <c r="S5" s="112"/>
    </row>
    <row r="6" spans="1:19" ht="12.75" customHeight="1">
      <c r="A6" s="157"/>
      <c r="B6" s="157"/>
      <c r="C6" s="3" t="s">
        <v>37</v>
      </c>
      <c r="D6" s="3" t="s">
        <v>38</v>
      </c>
      <c r="E6" s="70" t="s">
        <v>39</v>
      </c>
      <c r="F6" s="167" t="s">
        <v>6</v>
      </c>
      <c r="G6" s="160"/>
      <c r="H6" s="160"/>
      <c r="I6" s="160"/>
      <c r="J6" s="160"/>
      <c r="K6" s="160"/>
      <c r="L6" s="160"/>
      <c r="M6" s="160"/>
      <c r="N6" s="160"/>
      <c r="O6" s="161"/>
      <c r="P6" s="113"/>
      <c r="Q6" s="168" t="s">
        <v>53</v>
      </c>
      <c r="R6" s="171">
        <f>F40</f>
        <v>62000</v>
      </c>
      <c r="S6" s="114"/>
    </row>
    <row r="7" spans="1:19" ht="12.75" customHeight="1">
      <c r="A7" s="157" t="s">
        <v>7</v>
      </c>
      <c r="B7" s="157"/>
      <c r="C7" s="6">
        <v>2160000</v>
      </c>
      <c r="D7" s="6">
        <v>2160000</v>
      </c>
      <c r="E7" s="81">
        <f aca="true" t="shared" si="0" ref="E7:E12">C7-D7</f>
        <v>0</v>
      </c>
      <c r="F7" s="7" t="s">
        <v>18</v>
      </c>
      <c r="G7" s="5"/>
      <c r="H7" s="61"/>
      <c r="I7" s="35"/>
      <c r="J7" s="47"/>
      <c r="K7" s="35"/>
      <c r="L7" s="47"/>
      <c r="M7" s="35"/>
      <c r="N7" s="47"/>
      <c r="O7" s="111"/>
      <c r="P7" s="113"/>
      <c r="Q7" s="169"/>
      <c r="R7" s="172"/>
      <c r="S7" s="114"/>
    </row>
    <row r="8" spans="1:19" ht="12.75" customHeight="1">
      <c r="A8" s="174" t="s">
        <v>70</v>
      </c>
      <c r="B8" s="175"/>
      <c r="C8" s="81">
        <f>SUM(C9:C11)</f>
        <v>918216</v>
      </c>
      <c r="D8" s="81">
        <f>SUM(D9:D11)</f>
        <v>-720375</v>
      </c>
      <c r="E8" s="81">
        <f t="shared" si="0"/>
        <v>1638591</v>
      </c>
      <c r="F8" s="7"/>
      <c r="G8" s="5"/>
      <c r="H8" s="61"/>
      <c r="I8" s="35"/>
      <c r="J8" s="47"/>
      <c r="K8" s="35"/>
      <c r="L8" s="47"/>
      <c r="M8" s="35"/>
      <c r="N8" s="47"/>
      <c r="O8" s="111"/>
      <c r="P8" s="113"/>
      <c r="Q8" s="170"/>
      <c r="R8" s="173"/>
      <c r="S8" s="114"/>
    </row>
    <row r="9" spans="1:19" ht="12.75" customHeight="1">
      <c r="A9" s="177"/>
      <c r="B9" s="152" t="s">
        <v>68</v>
      </c>
      <c r="C9" s="150">
        <v>50000</v>
      </c>
      <c r="D9" s="150">
        <v>25000</v>
      </c>
      <c r="E9" s="81">
        <f t="shared" si="0"/>
        <v>25000</v>
      </c>
      <c r="F9" s="129" t="s">
        <v>48</v>
      </c>
      <c r="G9" s="130"/>
      <c r="H9" s="131"/>
      <c r="I9" s="132"/>
      <c r="J9" s="133"/>
      <c r="K9" s="132"/>
      <c r="L9" s="133"/>
      <c r="M9" s="132"/>
      <c r="N9" s="133"/>
      <c r="O9" s="134"/>
      <c r="P9" s="113"/>
      <c r="Q9" s="179" t="s">
        <v>54</v>
      </c>
      <c r="R9" s="181">
        <f>R6/F53</f>
        <v>0.055154008673412656</v>
      </c>
      <c r="S9" s="114"/>
    </row>
    <row r="10" spans="1:19" ht="12.75" customHeight="1">
      <c r="A10" s="177"/>
      <c r="B10" s="153" t="s">
        <v>69</v>
      </c>
      <c r="C10" s="142">
        <v>64</v>
      </c>
      <c r="D10" s="142">
        <v>0</v>
      </c>
      <c r="E10" s="143">
        <f t="shared" si="0"/>
        <v>64</v>
      </c>
      <c r="F10" s="144" t="s">
        <v>52</v>
      </c>
      <c r="G10" s="145"/>
      <c r="H10" s="146"/>
      <c r="I10" s="147"/>
      <c r="J10" s="148"/>
      <c r="K10" s="147"/>
      <c r="L10" s="148"/>
      <c r="M10" s="147"/>
      <c r="N10" s="148"/>
      <c r="O10" s="149"/>
      <c r="P10" s="113"/>
      <c r="Q10" s="180"/>
      <c r="R10" s="182"/>
      <c r="S10" s="114"/>
    </row>
    <row r="11" spans="1:19" ht="12.75" customHeight="1">
      <c r="A11" s="178"/>
      <c r="B11" s="154" t="s">
        <v>67</v>
      </c>
      <c r="C11" s="151">
        <f>C12-C7-C9-C10</f>
        <v>868152</v>
      </c>
      <c r="D11" s="151">
        <f>D12-D7-D9-D10</f>
        <v>-745375</v>
      </c>
      <c r="E11" s="135">
        <f t="shared" si="0"/>
        <v>1613527</v>
      </c>
      <c r="F11" s="136" t="s">
        <v>19</v>
      </c>
      <c r="G11" s="137"/>
      <c r="H11" s="138"/>
      <c r="I11" s="139"/>
      <c r="J11" s="140"/>
      <c r="K11" s="139"/>
      <c r="L11" s="140"/>
      <c r="M11" s="139"/>
      <c r="N11" s="140"/>
      <c r="O11" s="141"/>
      <c r="P11" s="113"/>
      <c r="Q11" s="183"/>
      <c r="R11" s="184"/>
      <c r="S11" s="114"/>
    </row>
    <row r="12" spans="1:19" ht="12.75" customHeight="1">
      <c r="A12" s="157" t="s">
        <v>8</v>
      </c>
      <c r="B12" s="157"/>
      <c r="C12" s="120">
        <f>C53</f>
        <v>3078216</v>
      </c>
      <c r="D12" s="120">
        <f>D53</f>
        <v>1439625</v>
      </c>
      <c r="E12" s="124">
        <f t="shared" si="0"/>
        <v>1638591</v>
      </c>
      <c r="F12" s="4"/>
      <c r="G12" s="5"/>
      <c r="H12" s="61"/>
      <c r="I12" s="35"/>
      <c r="J12" s="47"/>
      <c r="K12" s="35"/>
      <c r="L12" s="47"/>
      <c r="M12" s="35"/>
      <c r="N12" s="47"/>
      <c r="O12" s="111"/>
      <c r="P12" s="113"/>
      <c r="Q12" s="185"/>
      <c r="R12" s="185"/>
      <c r="S12" s="114"/>
    </row>
    <row r="13" spans="1:19" ht="10.5">
      <c r="A13" s="104" t="s">
        <v>55</v>
      </c>
      <c r="B13" s="114"/>
      <c r="C13" s="116"/>
      <c r="D13" s="116"/>
      <c r="E13" s="117"/>
      <c r="F13" s="114"/>
      <c r="G13" s="114"/>
      <c r="H13" s="118"/>
      <c r="I13" s="101"/>
      <c r="J13" s="119"/>
      <c r="K13" s="101"/>
      <c r="L13" s="119"/>
      <c r="M13" s="101"/>
      <c r="N13" s="119"/>
      <c r="O13" s="101"/>
      <c r="P13" s="114"/>
      <c r="Q13" s="186"/>
      <c r="R13" s="186"/>
      <c r="S13" s="114"/>
    </row>
    <row r="14" spans="1:19" ht="10.5">
      <c r="A14" s="2"/>
      <c r="B14" s="2"/>
      <c r="C14" s="2"/>
      <c r="D14" s="2"/>
      <c r="E14" s="68"/>
      <c r="F14" s="2"/>
      <c r="G14" s="2"/>
      <c r="H14" s="59"/>
      <c r="I14" s="33"/>
      <c r="J14" s="45"/>
      <c r="K14" s="33"/>
      <c r="L14" s="45"/>
      <c r="M14" s="33"/>
      <c r="N14" s="45"/>
      <c r="O14" s="33"/>
      <c r="P14" s="2"/>
      <c r="Q14" s="2"/>
      <c r="R14" s="2"/>
      <c r="S14" s="2"/>
    </row>
    <row r="15" spans="1:19" s="8" customFormat="1" ht="10.5">
      <c r="A15" s="8" t="s">
        <v>3</v>
      </c>
      <c r="D15" s="9"/>
      <c r="E15" s="69"/>
      <c r="F15" s="9"/>
      <c r="H15" s="60"/>
      <c r="I15" s="34"/>
      <c r="J15" s="46"/>
      <c r="K15" s="34"/>
      <c r="L15" s="46"/>
      <c r="M15" s="34"/>
      <c r="N15" s="46"/>
      <c r="O15" s="34"/>
      <c r="P15" s="9"/>
      <c r="Q15" s="9"/>
      <c r="S15" s="10" t="s">
        <v>2</v>
      </c>
    </row>
    <row r="16" spans="1:19" ht="10.5">
      <c r="A16" s="187" t="s">
        <v>9</v>
      </c>
      <c r="B16" s="188"/>
      <c r="C16" s="171" t="s">
        <v>37</v>
      </c>
      <c r="D16" s="67" t="s">
        <v>38</v>
      </c>
      <c r="E16" s="191" t="s">
        <v>39</v>
      </c>
      <c r="F16" s="164" t="s">
        <v>11</v>
      </c>
      <c r="G16" s="164"/>
      <c r="H16" s="164"/>
      <c r="I16" s="164"/>
      <c r="J16" s="164"/>
      <c r="K16" s="164"/>
      <c r="L16" s="164"/>
      <c r="M16" s="164"/>
      <c r="N16" s="164"/>
      <c r="O16" s="164"/>
      <c r="P16" s="165"/>
      <c r="Q16" s="166" t="s">
        <v>12</v>
      </c>
      <c r="R16" s="164"/>
      <c r="S16" s="165"/>
    </row>
    <row r="17" spans="1:19" ht="10.5">
      <c r="A17" s="189"/>
      <c r="B17" s="190"/>
      <c r="C17" s="173"/>
      <c r="D17" s="11" t="s">
        <v>40</v>
      </c>
      <c r="E17" s="192"/>
      <c r="F17" s="65" t="s">
        <v>10</v>
      </c>
      <c r="G17" s="167" t="s">
        <v>0</v>
      </c>
      <c r="H17" s="176"/>
      <c r="I17" s="176"/>
      <c r="J17" s="176"/>
      <c r="K17" s="176"/>
      <c r="L17" s="176"/>
      <c r="M17" s="176"/>
      <c r="N17" s="176"/>
      <c r="O17" s="176"/>
      <c r="P17" s="175"/>
      <c r="Q17" s="12" t="s">
        <v>41</v>
      </c>
      <c r="R17" s="167" t="s">
        <v>0</v>
      </c>
      <c r="S17" s="175"/>
    </row>
    <row r="18" spans="1:19" ht="10.5">
      <c r="A18" s="13" t="s">
        <v>42</v>
      </c>
      <c r="B18" s="14"/>
      <c r="C18" s="74">
        <v>1519000</v>
      </c>
      <c r="D18" s="80">
        <f>F18+Q18</f>
        <v>566750</v>
      </c>
      <c r="E18" s="81">
        <f>C18-D18</f>
        <v>952250</v>
      </c>
      <c r="F18" s="82">
        <f>SUM(P18:P24)</f>
        <v>266750</v>
      </c>
      <c r="G18" s="25" t="s">
        <v>56</v>
      </c>
      <c r="H18" s="58">
        <v>2000</v>
      </c>
      <c r="I18" s="37" t="s">
        <v>26</v>
      </c>
      <c r="J18" s="121">
        <v>50</v>
      </c>
      <c r="K18" s="37" t="s">
        <v>44</v>
      </c>
      <c r="L18" s="49"/>
      <c r="M18" s="37"/>
      <c r="N18" s="49"/>
      <c r="O18" s="37"/>
      <c r="P18" s="44">
        <f>H18*J18</f>
        <v>100000</v>
      </c>
      <c r="Q18" s="83">
        <f>SUM(S18:S24)</f>
        <v>300000</v>
      </c>
      <c r="R18" s="22" t="s">
        <v>72</v>
      </c>
      <c r="S18" s="21"/>
    </row>
    <row r="19" spans="1:19" ht="10.5">
      <c r="A19" s="15"/>
      <c r="C19" s="75"/>
      <c r="D19" s="23"/>
      <c r="E19" s="72"/>
      <c r="F19" s="26"/>
      <c r="G19" s="25" t="s">
        <v>66</v>
      </c>
      <c r="H19" s="58">
        <v>2000</v>
      </c>
      <c r="I19" s="37" t="s">
        <v>26</v>
      </c>
      <c r="J19" s="121">
        <v>50</v>
      </c>
      <c r="K19" s="37" t="s">
        <v>35</v>
      </c>
      <c r="L19" s="49"/>
      <c r="M19" s="37"/>
      <c r="N19" s="49"/>
      <c r="O19" s="37"/>
      <c r="P19" s="44">
        <f>H19*J19</f>
        <v>100000</v>
      </c>
      <c r="Q19" s="24"/>
      <c r="R19" s="125" t="s">
        <v>73</v>
      </c>
      <c r="S19" s="26">
        <v>150000</v>
      </c>
    </row>
    <row r="20" spans="1:19" ht="10.5">
      <c r="A20" s="15"/>
      <c r="C20" s="75"/>
      <c r="D20" s="23"/>
      <c r="E20" s="72"/>
      <c r="F20" s="26"/>
      <c r="G20" s="25" t="s">
        <v>61</v>
      </c>
      <c r="H20" s="58">
        <v>875</v>
      </c>
      <c r="I20" s="37" t="s">
        <v>26</v>
      </c>
      <c r="J20" s="121">
        <v>6</v>
      </c>
      <c r="K20" s="37" t="s">
        <v>35</v>
      </c>
      <c r="L20" s="49">
        <v>1</v>
      </c>
      <c r="M20" s="37" t="s">
        <v>27</v>
      </c>
      <c r="N20" s="49">
        <v>1</v>
      </c>
      <c r="O20" s="37" t="s">
        <v>28</v>
      </c>
      <c r="P20" s="44">
        <f>H20*J20*L20*N20</f>
        <v>5250</v>
      </c>
      <c r="Q20" s="24"/>
      <c r="R20" s="27" t="s">
        <v>74</v>
      </c>
      <c r="S20" s="26"/>
    </row>
    <row r="21" spans="1:19" ht="10.5">
      <c r="A21" s="15"/>
      <c r="C21" s="75"/>
      <c r="D21" s="23"/>
      <c r="E21" s="72"/>
      <c r="F21" s="26"/>
      <c r="G21" s="56" t="s">
        <v>60</v>
      </c>
      <c r="H21" s="58">
        <v>6250</v>
      </c>
      <c r="I21" s="37" t="s">
        <v>26</v>
      </c>
      <c r="J21" s="121">
        <v>5</v>
      </c>
      <c r="K21" s="37" t="s">
        <v>35</v>
      </c>
      <c r="L21" s="49">
        <v>1</v>
      </c>
      <c r="M21" s="37" t="s">
        <v>27</v>
      </c>
      <c r="N21" s="49">
        <v>1</v>
      </c>
      <c r="O21" s="37" t="s">
        <v>28</v>
      </c>
      <c r="P21" s="44">
        <f>H21*J21*L21*N21</f>
        <v>31250</v>
      </c>
      <c r="Q21" s="24"/>
      <c r="R21" s="125" t="s">
        <v>73</v>
      </c>
      <c r="S21" s="26">
        <v>150000</v>
      </c>
    </row>
    <row r="22" spans="1:19" ht="10.5">
      <c r="A22" s="15"/>
      <c r="C22" s="75"/>
      <c r="D22" s="23"/>
      <c r="E22" s="72"/>
      <c r="F22" s="26"/>
      <c r="G22" s="56" t="s">
        <v>59</v>
      </c>
      <c r="H22" s="58">
        <v>1250</v>
      </c>
      <c r="I22" s="37" t="s">
        <v>26</v>
      </c>
      <c r="J22" s="121">
        <v>5</v>
      </c>
      <c r="K22" s="37" t="s">
        <v>35</v>
      </c>
      <c r="L22" s="49">
        <v>1</v>
      </c>
      <c r="M22" s="37" t="s">
        <v>27</v>
      </c>
      <c r="N22" s="49">
        <v>1</v>
      </c>
      <c r="O22" s="37" t="s">
        <v>28</v>
      </c>
      <c r="P22" s="44">
        <f>H22*J22*L22*N22</f>
        <v>6250</v>
      </c>
      <c r="Q22" s="24"/>
      <c r="R22" s="27"/>
      <c r="S22" s="26"/>
    </row>
    <row r="23" spans="1:19" ht="10.5">
      <c r="A23" s="15"/>
      <c r="C23" s="75"/>
      <c r="D23" s="23"/>
      <c r="E23" s="72"/>
      <c r="F23" s="26"/>
      <c r="G23" s="56" t="s">
        <v>65</v>
      </c>
      <c r="H23" s="58">
        <v>12000</v>
      </c>
      <c r="I23" s="37" t="s">
        <v>26</v>
      </c>
      <c r="J23" s="121">
        <v>2</v>
      </c>
      <c r="K23" s="37" t="s">
        <v>35</v>
      </c>
      <c r="L23" s="49">
        <v>1</v>
      </c>
      <c r="M23" s="37" t="s">
        <v>27</v>
      </c>
      <c r="N23" s="49">
        <v>1</v>
      </c>
      <c r="O23" s="37" t="s">
        <v>28</v>
      </c>
      <c r="P23" s="44">
        <f>H23*J23*L23*N23</f>
        <v>24000</v>
      </c>
      <c r="Q23" s="24"/>
      <c r="R23" s="27"/>
      <c r="S23" s="26"/>
    </row>
    <row r="24" spans="1:19" ht="10.5">
      <c r="A24" s="15"/>
      <c r="C24" s="75"/>
      <c r="D24" s="23"/>
      <c r="E24" s="72"/>
      <c r="F24" s="26"/>
      <c r="G24" s="56"/>
      <c r="H24" s="58"/>
      <c r="I24" s="37"/>
      <c r="J24" s="121"/>
      <c r="K24" s="37"/>
      <c r="L24" s="49"/>
      <c r="M24" s="37"/>
      <c r="N24" s="49"/>
      <c r="O24" s="37"/>
      <c r="P24" s="44"/>
      <c r="Q24" s="24"/>
      <c r="R24" s="27"/>
      <c r="S24" s="26"/>
    </row>
    <row r="25" spans="1:19" ht="10.5">
      <c r="A25" s="13" t="s">
        <v>43</v>
      </c>
      <c r="B25" s="14"/>
      <c r="C25" s="84">
        <f>SUM(C26:C34)</f>
        <v>131500</v>
      </c>
      <c r="D25" s="80">
        <f>F25+Q25</f>
        <v>65750</v>
      </c>
      <c r="E25" s="81">
        <f>C25-D25</f>
        <v>65750</v>
      </c>
      <c r="F25" s="82">
        <f>SUM(F26:F34)</f>
        <v>65750</v>
      </c>
      <c r="G25" s="22"/>
      <c r="H25" s="57"/>
      <c r="I25" s="36"/>
      <c r="J25" s="52"/>
      <c r="K25" s="36"/>
      <c r="L25" s="48"/>
      <c r="M25" s="36"/>
      <c r="N25" s="48"/>
      <c r="O25" s="36"/>
      <c r="P25" s="21"/>
      <c r="Q25" s="83">
        <f>SUM(Q26:Q34)</f>
        <v>0</v>
      </c>
      <c r="R25" s="22"/>
      <c r="S25" s="21"/>
    </row>
    <row r="26" spans="1:19" ht="10.5">
      <c r="A26" s="15"/>
      <c r="B26" s="13" t="s">
        <v>1</v>
      </c>
      <c r="C26" s="74">
        <v>2500</v>
      </c>
      <c r="D26" s="80">
        <f>F26+Q26</f>
        <v>1250</v>
      </c>
      <c r="E26" s="81">
        <f>C26-D26</f>
        <v>1250</v>
      </c>
      <c r="F26" s="82">
        <f>SUM(P26:P28)</f>
        <v>1250</v>
      </c>
      <c r="G26" s="123" t="s">
        <v>65</v>
      </c>
      <c r="H26" s="57">
        <v>1250</v>
      </c>
      <c r="I26" s="36" t="s">
        <v>26</v>
      </c>
      <c r="J26" s="126">
        <v>1</v>
      </c>
      <c r="K26" s="36" t="s">
        <v>29</v>
      </c>
      <c r="L26" s="48"/>
      <c r="M26" s="36"/>
      <c r="N26" s="48"/>
      <c r="O26" s="36"/>
      <c r="P26" s="21">
        <f>H26*J26</f>
        <v>1250</v>
      </c>
      <c r="Q26" s="83">
        <f>SUM(S26:S28)</f>
        <v>0</v>
      </c>
      <c r="R26" s="22"/>
      <c r="S26" s="21"/>
    </row>
    <row r="27" spans="1:19" ht="10.5">
      <c r="A27" s="15"/>
      <c r="B27" s="15"/>
      <c r="C27" s="75"/>
      <c r="D27" s="23"/>
      <c r="E27" s="72"/>
      <c r="F27" s="26"/>
      <c r="G27" s="27"/>
      <c r="H27" s="58"/>
      <c r="I27" s="37"/>
      <c r="J27" s="127"/>
      <c r="K27" s="37"/>
      <c r="L27" s="49"/>
      <c r="M27" s="37"/>
      <c r="N27" s="49"/>
      <c r="O27" s="37"/>
      <c r="P27" s="26"/>
      <c r="Q27" s="24"/>
      <c r="R27" s="27"/>
      <c r="S27" s="26"/>
    </row>
    <row r="28" spans="1:19" ht="10.5">
      <c r="A28" s="15"/>
      <c r="B28" s="15"/>
      <c r="C28" s="75"/>
      <c r="D28" s="23"/>
      <c r="E28" s="72"/>
      <c r="F28" s="26"/>
      <c r="G28" s="27"/>
      <c r="H28" s="58"/>
      <c r="I28" s="37"/>
      <c r="J28" s="127"/>
      <c r="K28" s="37"/>
      <c r="L28" s="49"/>
      <c r="M28" s="37"/>
      <c r="N28" s="49"/>
      <c r="O28" s="37"/>
      <c r="P28" s="26"/>
      <c r="Q28" s="24"/>
      <c r="R28" s="27"/>
      <c r="S28" s="26"/>
    </row>
    <row r="29" spans="1:19" ht="10.5">
      <c r="A29" s="15"/>
      <c r="B29" s="13" t="s">
        <v>13</v>
      </c>
      <c r="C29" s="74">
        <v>110000</v>
      </c>
      <c r="D29" s="80">
        <f>F29+Q29</f>
        <v>55000</v>
      </c>
      <c r="E29" s="81">
        <f>C29-D29</f>
        <v>55000</v>
      </c>
      <c r="F29" s="82">
        <f>SUM(P29:P31)</f>
        <v>55000</v>
      </c>
      <c r="G29" s="123" t="s">
        <v>65</v>
      </c>
      <c r="H29" s="57">
        <v>55000</v>
      </c>
      <c r="I29" s="36" t="s">
        <v>26</v>
      </c>
      <c r="J29" s="126">
        <v>1</v>
      </c>
      <c r="K29" s="36" t="s">
        <v>29</v>
      </c>
      <c r="L29" s="48"/>
      <c r="M29" s="36"/>
      <c r="N29" s="48"/>
      <c r="O29" s="36"/>
      <c r="P29" s="21">
        <f>H29*J29</f>
        <v>55000</v>
      </c>
      <c r="Q29" s="83">
        <f>SUM(S29:S31)</f>
        <v>0</v>
      </c>
      <c r="R29" s="22"/>
      <c r="S29" s="21"/>
    </row>
    <row r="30" spans="1:19" ht="10.5">
      <c r="A30" s="15"/>
      <c r="B30" s="15"/>
      <c r="C30" s="75"/>
      <c r="D30" s="23"/>
      <c r="E30" s="72"/>
      <c r="F30" s="26"/>
      <c r="G30" s="27"/>
      <c r="H30" s="58"/>
      <c r="I30" s="37"/>
      <c r="J30" s="127"/>
      <c r="K30" s="37"/>
      <c r="L30" s="49"/>
      <c r="M30" s="37"/>
      <c r="N30" s="49"/>
      <c r="O30" s="37"/>
      <c r="P30" s="26"/>
      <c r="Q30" s="24"/>
      <c r="R30" s="27"/>
      <c r="S30" s="26"/>
    </row>
    <row r="31" spans="1:19" ht="10.5">
      <c r="A31" s="15"/>
      <c r="B31" s="15"/>
      <c r="C31" s="75"/>
      <c r="D31" s="23"/>
      <c r="E31" s="72"/>
      <c r="F31" s="26"/>
      <c r="G31" s="27"/>
      <c r="H31" s="58"/>
      <c r="I31" s="37"/>
      <c r="J31" s="127"/>
      <c r="K31" s="37"/>
      <c r="L31" s="49"/>
      <c r="M31" s="37"/>
      <c r="N31" s="49"/>
      <c r="O31" s="37"/>
      <c r="P31" s="26"/>
      <c r="Q31" s="24"/>
      <c r="R31" s="27"/>
      <c r="S31" s="26"/>
    </row>
    <row r="32" spans="1:19" ht="10.5">
      <c r="A32" s="15"/>
      <c r="B32" s="13" t="s">
        <v>14</v>
      </c>
      <c r="C32" s="74">
        <v>19000</v>
      </c>
      <c r="D32" s="80">
        <f>F32+Q32</f>
        <v>9500</v>
      </c>
      <c r="E32" s="81">
        <f>C32-D32</f>
        <v>9500</v>
      </c>
      <c r="F32" s="82">
        <f>SUM(P32:P34)</f>
        <v>9500</v>
      </c>
      <c r="G32" s="123" t="s">
        <v>65</v>
      </c>
      <c r="H32" s="57">
        <v>9500</v>
      </c>
      <c r="I32" s="36" t="s">
        <v>26</v>
      </c>
      <c r="J32" s="126">
        <v>1</v>
      </c>
      <c r="K32" s="36" t="s">
        <v>27</v>
      </c>
      <c r="L32" s="48">
        <v>1</v>
      </c>
      <c r="M32" s="36" t="s">
        <v>30</v>
      </c>
      <c r="N32" s="48"/>
      <c r="O32" s="36"/>
      <c r="P32" s="21">
        <f>H32*J32*L32</f>
        <v>9500</v>
      </c>
      <c r="Q32" s="83">
        <f>SUM(S32:S34)</f>
        <v>0</v>
      </c>
      <c r="R32" s="22"/>
      <c r="S32" s="21"/>
    </row>
    <row r="33" spans="1:19" ht="10.5">
      <c r="A33" s="15"/>
      <c r="B33" s="15"/>
      <c r="C33" s="75"/>
      <c r="D33" s="23"/>
      <c r="E33" s="72"/>
      <c r="F33" s="26"/>
      <c r="G33" s="27"/>
      <c r="H33" s="58"/>
      <c r="I33" s="37"/>
      <c r="J33" s="127"/>
      <c r="K33" s="37"/>
      <c r="L33" s="49"/>
      <c r="M33" s="37"/>
      <c r="N33" s="49"/>
      <c r="O33" s="37"/>
      <c r="P33" s="26"/>
      <c r="Q33" s="24"/>
      <c r="R33" s="27"/>
      <c r="S33" s="26"/>
    </row>
    <row r="34" spans="1:19" ht="10.5">
      <c r="A34" s="15"/>
      <c r="B34" s="15"/>
      <c r="C34" s="75"/>
      <c r="D34" s="23"/>
      <c r="E34" s="72"/>
      <c r="F34" s="26"/>
      <c r="G34" s="27"/>
      <c r="H34" s="58"/>
      <c r="I34" s="37"/>
      <c r="J34" s="127"/>
      <c r="K34" s="37"/>
      <c r="L34" s="49"/>
      <c r="M34" s="37"/>
      <c r="N34" s="49"/>
      <c r="O34" s="37"/>
      <c r="P34" s="26"/>
      <c r="Q34" s="24"/>
      <c r="R34" s="27"/>
      <c r="S34" s="26"/>
    </row>
    <row r="35" spans="1:19" ht="10.5">
      <c r="A35" s="13" t="s">
        <v>24</v>
      </c>
      <c r="B35" s="14"/>
      <c r="C35" s="74">
        <v>631000</v>
      </c>
      <c r="D35" s="80">
        <f>F35+Q35</f>
        <v>60500</v>
      </c>
      <c r="E35" s="81">
        <f>C35-D35</f>
        <v>570500</v>
      </c>
      <c r="F35" s="82">
        <f>SUM(P35:P39)</f>
        <v>60000</v>
      </c>
      <c r="G35" s="79" t="s">
        <v>62</v>
      </c>
      <c r="H35" s="57">
        <v>30000</v>
      </c>
      <c r="I35" s="36" t="s">
        <v>26</v>
      </c>
      <c r="J35" s="126">
        <v>1</v>
      </c>
      <c r="K35" s="36" t="s">
        <v>28</v>
      </c>
      <c r="L35" s="53"/>
      <c r="M35" s="38"/>
      <c r="N35" s="53"/>
      <c r="O35" s="38"/>
      <c r="P35" s="21">
        <f aca="true" t="shared" si="1" ref="P35:P49">H35*J35</f>
        <v>30000</v>
      </c>
      <c r="Q35" s="83">
        <f>SUM(S35:S39)</f>
        <v>500</v>
      </c>
      <c r="R35" s="79" t="s">
        <v>75</v>
      </c>
      <c r="S35" s="21">
        <v>500</v>
      </c>
    </row>
    <row r="36" spans="1:19" ht="10.5">
      <c r="A36" s="15"/>
      <c r="C36" s="75"/>
      <c r="D36" s="23"/>
      <c r="E36" s="72"/>
      <c r="F36" s="26"/>
      <c r="G36" s="27" t="s">
        <v>63</v>
      </c>
      <c r="H36" s="58">
        <v>30000</v>
      </c>
      <c r="I36" s="37" t="s">
        <v>26</v>
      </c>
      <c r="J36" s="127">
        <v>1</v>
      </c>
      <c r="K36" s="37" t="s">
        <v>28</v>
      </c>
      <c r="L36" s="54"/>
      <c r="M36" s="39"/>
      <c r="N36" s="54"/>
      <c r="O36" s="39"/>
      <c r="P36" s="26">
        <f t="shared" si="1"/>
        <v>30000</v>
      </c>
      <c r="Q36" s="24"/>
      <c r="R36" s="27"/>
      <c r="S36" s="26"/>
    </row>
    <row r="37" spans="1:19" ht="10.5">
      <c r="A37" s="15"/>
      <c r="C37" s="75"/>
      <c r="D37" s="23"/>
      <c r="E37" s="72"/>
      <c r="F37" s="26"/>
      <c r="G37" s="27"/>
      <c r="H37" s="58"/>
      <c r="I37" s="37" t="s">
        <v>26</v>
      </c>
      <c r="J37" s="127"/>
      <c r="K37" s="37" t="s">
        <v>28</v>
      </c>
      <c r="L37" s="54"/>
      <c r="M37" s="39"/>
      <c r="N37" s="54"/>
      <c r="O37" s="39"/>
      <c r="P37" s="26">
        <f t="shared" si="1"/>
        <v>0</v>
      </c>
      <c r="Q37" s="24"/>
      <c r="R37" s="27"/>
      <c r="S37" s="26"/>
    </row>
    <row r="38" spans="1:19" ht="10.5">
      <c r="A38" s="15"/>
      <c r="C38" s="75"/>
      <c r="D38" s="23"/>
      <c r="E38" s="72"/>
      <c r="F38" s="26"/>
      <c r="G38" s="27"/>
      <c r="H38" s="58"/>
      <c r="I38" s="37" t="s">
        <v>26</v>
      </c>
      <c r="J38" s="127"/>
      <c r="K38" s="37" t="s">
        <v>32</v>
      </c>
      <c r="L38" s="54"/>
      <c r="M38" s="39"/>
      <c r="N38" s="54"/>
      <c r="O38" s="39"/>
      <c r="P38" s="26">
        <f t="shared" si="1"/>
        <v>0</v>
      </c>
      <c r="Q38" s="24"/>
      <c r="R38" s="27"/>
      <c r="S38" s="26"/>
    </row>
    <row r="39" spans="1:19" ht="10.5">
      <c r="A39" s="15"/>
      <c r="B39" s="19"/>
      <c r="C39" s="76"/>
      <c r="D39" s="28"/>
      <c r="E39" s="73"/>
      <c r="F39" s="31"/>
      <c r="G39" s="30"/>
      <c r="H39" s="62"/>
      <c r="I39" s="40" t="s">
        <v>26</v>
      </c>
      <c r="J39" s="128"/>
      <c r="K39" s="40" t="s">
        <v>28</v>
      </c>
      <c r="L39" s="55"/>
      <c r="M39" s="41"/>
      <c r="N39" s="55"/>
      <c r="O39" s="41"/>
      <c r="P39" s="31">
        <f t="shared" si="1"/>
        <v>0</v>
      </c>
      <c r="Q39" s="29"/>
      <c r="R39" s="30"/>
      <c r="S39" s="31"/>
    </row>
    <row r="40" spans="1:19" ht="10.5">
      <c r="A40" s="13" t="s">
        <v>23</v>
      </c>
      <c r="B40" s="14"/>
      <c r="C40" s="74">
        <v>104000</v>
      </c>
      <c r="D40" s="80">
        <f>F40+Q40</f>
        <v>62000</v>
      </c>
      <c r="E40" s="81">
        <f>C40-D40</f>
        <v>42000</v>
      </c>
      <c r="F40" s="82">
        <f>SUM(P40:P42)</f>
        <v>62000</v>
      </c>
      <c r="G40" s="22" t="s">
        <v>47</v>
      </c>
      <c r="H40" s="57">
        <v>42000</v>
      </c>
      <c r="I40" s="36" t="s">
        <v>26</v>
      </c>
      <c r="J40" s="126">
        <v>1</v>
      </c>
      <c r="K40" s="36" t="s">
        <v>31</v>
      </c>
      <c r="L40" s="53"/>
      <c r="M40" s="38"/>
      <c r="N40" s="53"/>
      <c r="O40" s="38"/>
      <c r="P40" s="21">
        <f t="shared" si="1"/>
        <v>42000</v>
      </c>
      <c r="Q40" s="83">
        <f>SUM(S40:S42)</f>
        <v>0</v>
      </c>
      <c r="R40" s="22"/>
      <c r="S40" s="21"/>
    </row>
    <row r="41" spans="1:19" ht="10.5">
      <c r="A41" s="15"/>
      <c r="C41" s="75"/>
      <c r="D41" s="23"/>
      <c r="E41" s="72"/>
      <c r="F41" s="26"/>
      <c r="G41" s="27" t="s">
        <v>36</v>
      </c>
      <c r="H41" s="58">
        <v>10000</v>
      </c>
      <c r="I41" s="37" t="s">
        <v>26</v>
      </c>
      <c r="J41" s="127">
        <v>2</v>
      </c>
      <c r="K41" s="37" t="s">
        <v>31</v>
      </c>
      <c r="L41" s="54"/>
      <c r="M41" s="39"/>
      <c r="N41" s="54"/>
      <c r="O41" s="39"/>
      <c r="P41" s="26">
        <f t="shared" si="1"/>
        <v>20000</v>
      </c>
      <c r="Q41" s="24"/>
      <c r="R41" s="27"/>
      <c r="S41" s="26"/>
    </row>
    <row r="42" spans="1:19" ht="10.5">
      <c r="A42" s="18"/>
      <c r="B42" s="78"/>
      <c r="C42" s="76"/>
      <c r="D42" s="28"/>
      <c r="E42" s="73"/>
      <c r="F42" s="31"/>
      <c r="G42" s="30"/>
      <c r="H42" s="62"/>
      <c r="I42" s="40" t="s">
        <v>26</v>
      </c>
      <c r="J42" s="128"/>
      <c r="K42" s="40" t="s">
        <v>31</v>
      </c>
      <c r="L42" s="55"/>
      <c r="M42" s="41"/>
      <c r="N42" s="55"/>
      <c r="O42" s="41"/>
      <c r="P42" s="31">
        <f t="shared" si="1"/>
        <v>0</v>
      </c>
      <c r="Q42" s="29"/>
      <c r="R42" s="30"/>
      <c r="S42" s="31"/>
    </row>
    <row r="43" spans="1:19" ht="10.5">
      <c r="A43" s="13" t="s">
        <v>77</v>
      </c>
      <c r="B43" s="14"/>
      <c r="C43" s="74">
        <v>625000</v>
      </c>
      <c r="D43" s="80">
        <f>F43+Q43</f>
        <v>625000</v>
      </c>
      <c r="E43" s="81">
        <f>C43-D43</f>
        <v>0</v>
      </c>
      <c r="F43" s="82">
        <f>SUM(P43:P46)</f>
        <v>625000</v>
      </c>
      <c r="G43" s="22" t="s">
        <v>78</v>
      </c>
      <c r="H43" s="57">
        <v>250</v>
      </c>
      <c r="I43" s="36" t="s">
        <v>26</v>
      </c>
      <c r="J43" s="126">
        <v>1000</v>
      </c>
      <c r="K43" s="36" t="s">
        <v>33</v>
      </c>
      <c r="L43" s="53"/>
      <c r="M43" s="38"/>
      <c r="N43" s="53"/>
      <c r="O43" s="38"/>
      <c r="P43" s="21">
        <f t="shared" si="1"/>
        <v>250000</v>
      </c>
      <c r="Q43" s="83">
        <f>SUM(S43:S46)</f>
        <v>0</v>
      </c>
      <c r="R43" s="22"/>
      <c r="S43" s="21"/>
    </row>
    <row r="44" spans="1:19" ht="10.5">
      <c r="A44" s="15"/>
      <c r="B44" s="77"/>
      <c r="C44" s="75"/>
      <c r="D44" s="23"/>
      <c r="E44" s="72"/>
      <c r="F44" s="26"/>
      <c r="G44" s="27" t="s">
        <v>79</v>
      </c>
      <c r="H44" s="58">
        <v>250</v>
      </c>
      <c r="I44" s="37" t="s">
        <v>26</v>
      </c>
      <c r="J44" s="127">
        <v>1000</v>
      </c>
      <c r="K44" s="37" t="s">
        <v>33</v>
      </c>
      <c r="L44" s="54"/>
      <c r="M44" s="39"/>
      <c r="N44" s="54"/>
      <c r="O44" s="39"/>
      <c r="P44" s="26">
        <f t="shared" si="1"/>
        <v>250000</v>
      </c>
      <c r="Q44" s="24"/>
      <c r="R44" s="27"/>
      <c r="S44" s="26"/>
    </row>
    <row r="45" spans="1:19" ht="10.5">
      <c r="A45" s="15"/>
      <c r="B45" s="77"/>
      <c r="C45" s="75"/>
      <c r="D45" s="23"/>
      <c r="E45" s="72"/>
      <c r="F45" s="26"/>
      <c r="G45" s="27" t="s">
        <v>16</v>
      </c>
      <c r="H45" s="58"/>
      <c r="I45" s="37" t="s">
        <v>26</v>
      </c>
      <c r="J45" s="127">
        <v>250</v>
      </c>
      <c r="K45" s="37" t="s">
        <v>33</v>
      </c>
      <c r="L45" s="54"/>
      <c r="M45" s="39"/>
      <c r="N45" s="54"/>
      <c r="O45" s="39"/>
      <c r="P45" s="26">
        <v>125000</v>
      </c>
      <c r="Q45" s="24"/>
      <c r="R45" s="27"/>
      <c r="S45" s="26"/>
    </row>
    <row r="46" spans="1:19" ht="10.5">
      <c r="A46" s="15"/>
      <c r="B46" s="78"/>
      <c r="C46" s="75"/>
      <c r="D46" s="23"/>
      <c r="E46" s="72"/>
      <c r="F46" s="26"/>
      <c r="G46" s="27"/>
      <c r="H46" s="58"/>
      <c r="I46" s="37" t="s">
        <v>26</v>
      </c>
      <c r="J46" s="127"/>
      <c r="K46" s="37" t="s">
        <v>33</v>
      </c>
      <c r="L46" s="54"/>
      <c r="M46" s="39"/>
      <c r="N46" s="54"/>
      <c r="O46" s="39"/>
      <c r="P46" s="26">
        <f t="shared" si="1"/>
        <v>0</v>
      </c>
      <c r="Q46" s="24"/>
      <c r="R46" s="27"/>
      <c r="S46" s="26"/>
    </row>
    <row r="47" spans="1:19" ht="10.5">
      <c r="A47" s="13" t="s">
        <v>80</v>
      </c>
      <c r="B47" s="14"/>
      <c r="C47" s="74">
        <v>67716</v>
      </c>
      <c r="D47" s="80">
        <f>F47+Q47</f>
        <v>44625</v>
      </c>
      <c r="E47" s="81">
        <f>C47-D47</f>
        <v>23091</v>
      </c>
      <c r="F47" s="82">
        <f>SUM(P47:P49)</f>
        <v>44625</v>
      </c>
      <c r="G47" s="79" t="s">
        <v>17</v>
      </c>
      <c r="H47" s="57">
        <v>525</v>
      </c>
      <c r="I47" s="36" t="s">
        <v>26</v>
      </c>
      <c r="J47" s="126">
        <v>5</v>
      </c>
      <c r="K47" s="36" t="s">
        <v>34</v>
      </c>
      <c r="L47" s="53"/>
      <c r="M47" s="38"/>
      <c r="N47" s="53"/>
      <c r="O47" s="38"/>
      <c r="P47" s="21">
        <f t="shared" si="1"/>
        <v>2625</v>
      </c>
      <c r="Q47" s="83">
        <f>SUM(S47:S49)</f>
        <v>0</v>
      </c>
      <c r="R47" s="22"/>
      <c r="S47" s="21"/>
    </row>
    <row r="48" spans="1:19" ht="10.5">
      <c r="A48" s="15"/>
      <c r="C48" s="75"/>
      <c r="D48" s="23"/>
      <c r="E48" s="72"/>
      <c r="F48" s="26"/>
      <c r="G48" s="27" t="s">
        <v>64</v>
      </c>
      <c r="H48" s="58">
        <v>21000</v>
      </c>
      <c r="I48" s="37" t="s">
        <v>26</v>
      </c>
      <c r="J48" s="127">
        <v>2</v>
      </c>
      <c r="K48" s="37" t="s">
        <v>32</v>
      </c>
      <c r="L48" s="54"/>
      <c r="M48" s="39"/>
      <c r="N48" s="54"/>
      <c r="O48" s="39"/>
      <c r="P48" s="26">
        <f t="shared" si="1"/>
        <v>42000</v>
      </c>
      <c r="Q48" s="24"/>
      <c r="R48" s="27"/>
      <c r="S48" s="26"/>
    </row>
    <row r="49" spans="1:19" ht="10.5">
      <c r="A49" s="18"/>
      <c r="B49" s="19"/>
      <c r="C49" s="76"/>
      <c r="D49" s="28"/>
      <c r="E49" s="73"/>
      <c r="F49" s="31"/>
      <c r="G49" s="30"/>
      <c r="H49" s="62"/>
      <c r="I49" s="37" t="s">
        <v>26</v>
      </c>
      <c r="J49" s="127"/>
      <c r="K49" s="37" t="s">
        <v>32</v>
      </c>
      <c r="L49" s="54"/>
      <c r="M49" s="39"/>
      <c r="N49" s="54"/>
      <c r="O49" s="39"/>
      <c r="P49" s="26">
        <f t="shared" si="1"/>
        <v>0</v>
      </c>
      <c r="Q49" s="29"/>
      <c r="R49" s="30"/>
      <c r="S49" s="31"/>
    </row>
    <row r="50" spans="1:19" ht="10.5">
      <c r="A50" s="15" t="s">
        <v>46</v>
      </c>
      <c r="C50" s="75"/>
      <c r="D50" s="80">
        <f>Q50</f>
        <v>15000</v>
      </c>
      <c r="E50" s="81">
        <f>C50-D50</f>
        <v>-15000</v>
      </c>
      <c r="F50" s="91"/>
      <c r="G50" s="92"/>
      <c r="H50" s="93"/>
      <c r="I50" s="94"/>
      <c r="J50" s="95"/>
      <c r="K50" s="94"/>
      <c r="L50" s="95"/>
      <c r="M50" s="94"/>
      <c r="N50" s="95"/>
      <c r="O50" s="94"/>
      <c r="P50" s="91"/>
      <c r="Q50" s="83">
        <f>SUM(S50:S52)</f>
        <v>15000</v>
      </c>
      <c r="R50" s="22" t="s">
        <v>81</v>
      </c>
      <c r="S50" s="21">
        <v>15000</v>
      </c>
    </row>
    <row r="51" spans="1:19" ht="10.5">
      <c r="A51" s="15"/>
      <c r="B51" s="8" t="s">
        <v>20</v>
      </c>
      <c r="C51" s="75"/>
      <c r="D51" s="23"/>
      <c r="E51" s="72"/>
      <c r="F51" s="96"/>
      <c r="G51" s="97"/>
      <c r="H51" s="98"/>
      <c r="I51" s="99"/>
      <c r="J51" s="100"/>
      <c r="K51" s="99"/>
      <c r="L51" s="100"/>
      <c r="M51" s="99"/>
      <c r="N51" s="100"/>
      <c r="O51" s="99"/>
      <c r="P51" s="96"/>
      <c r="Q51" s="24"/>
      <c r="R51" s="122" t="s">
        <v>82</v>
      </c>
      <c r="S51" s="26"/>
    </row>
    <row r="52" spans="1:19" ht="11.25" thickBot="1">
      <c r="A52" s="15"/>
      <c r="B52" s="19" t="s">
        <v>71</v>
      </c>
      <c r="C52" s="75"/>
      <c r="D52" s="23"/>
      <c r="E52" s="72"/>
      <c r="F52" s="96"/>
      <c r="G52" s="97"/>
      <c r="H52" s="98"/>
      <c r="I52" s="99"/>
      <c r="J52" s="100"/>
      <c r="K52" s="99"/>
      <c r="L52" s="100"/>
      <c r="M52" s="99"/>
      <c r="N52" s="100"/>
      <c r="O52" s="99"/>
      <c r="P52" s="96"/>
      <c r="Q52" s="24"/>
      <c r="R52" s="27"/>
      <c r="S52" s="26"/>
    </row>
    <row r="53" spans="1:19" ht="11.25" thickBot="1">
      <c r="A53" s="16"/>
      <c r="B53" s="66"/>
      <c r="C53" s="85">
        <f>SUM(C18,C25,C35,C40,C43,C47,C50)</f>
        <v>3078216</v>
      </c>
      <c r="D53" s="86">
        <f>SUM(D18,D25,D35,D40,D43,D47,D50)</f>
        <v>1439625</v>
      </c>
      <c r="E53" s="87">
        <f>C53-D53</f>
        <v>1638591</v>
      </c>
      <c r="F53" s="88">
        <f>SUM(F18,F25,F35,F40,F43,F47)</f>
        <v>1124125</v>
      </c>
      <c r="G53" s="20" t="s">
        <v>21</v>
      </c>
      <c r="H53" s="63"/>
      <c r="I53" s="42"/>
      <c r="J53" s="50"/>
      <c r="K53" s="42"/>
      <c r="L53" s="50"/>
      <c r="M53" s="42"/>
      <c r="N53" s="50"/>
      <c r="O53" s="42"/>
      <c r="P53" s="89">
        <f>SUM(P18:P52)</f>
        <v>1124125</v>
      </c>
      <c r="Q53" s="90">
        <f>SUM(Q18,Q25,Q35,Q40,Q43,Q47,Q50)</f>
        <v>315500</v>
      </c>
      <c r="R53" s="32"/>
      <c r="S53" s="89">
        <f>SUM(S18:S52)</f>
        <v>315500</v>
      </c>
    </row>
    <row r="54" spans="2:14" s="103" customFormat="1" ht="12.75" customHeight="1">
      <c r="B54" s="106" t="s">
        <v>57</v>
      </c>
      <c r="C54" s="107"/>
      <c r="D54" s="105"/>
      <c r="E54" s="105"/>
      <c r="F54" s="106"/>
      <c r="G54" s="108"/>
      <c r="H54" s="109"/>
      <c r="K54" s="110"/>
      <c r="L54" s="105"/>
      <c r="N54" s="110"/>
    </row>
  </sheetData>
  <sheetProtection/>
  <mergeCells count="26">
    <mergeCell ref="Q6:Q8"/>
    <mergeCell ref="R6:R8"/>
    <mergeCell ref="R9:R10"/>
    <mergeCell ref="Q11:R13"/>
    <mergeCell ref="A8:B8"/>
    <mergeCell ref="J3:L3"/>
    <mergeCell ref="H3:I3"/>
    <mergeCell ref="P3:Q3"/>
    <mergeCell ref="F6:O6"/>
    <mergeCell ref="Q9:Q10"/>
    <mergeCell ref="R17:S17"/>
    <mergeCell ref="F16:P16"/>
    <mergeCell ref="A16:B17"/>
    <mergeCell ref="G17:P17"/>
    <mergeCell ref="Q16:S16"/>
    <mergeCell ref="A1:S1"/>
    <mergeCell ref="A3:B3"/>
    <mergeCell ref="C3:F3"/>
    <mergeCell ref="A4:B4"/>
    <mergeCell ref="C4:F4"/>
    <mergeCell ref="C16:C17"/>
    <mergeCell ref="A7:B7"/>
    <mergeCell ref="A12:B12"/>
    <mergeCell ref="A6:B6"/>
    <mergeCell ref="A9:A11"/>
    <mergeCell ref="E16:E17"/>
  </mergeCells>
  <printOptions horizontalCentered="1"/>
  <pageMargins left="0.1968503937007874" right="0.1968503937007874" top="0.3937007874015748" bottom="0.3937007874015748" header="0.4330708661417323" footer="0.1968503937007874"/>
  <pageSetup horizontalDpi="600" verticalDpi="600" orientation="landscape" paperSize="9" scale="95" r:id="rId2"/>
  <rowBreaks count="1" manualBreakCount="1">
    <brk id="54"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総務課</dc:creator>
  <cp:keywords/>
  <dc:description/>
  <cp:lastModifiedBy>ishiguro-t</cp:lastModifiedBy>
  <cp:lastPrinted>2014-05-12T07:02:35Z</cp:lastPrinted>
  <dcterms:created xsi:type="dcterms:W3CDTF">1997-06-18T01:04:45Z</dcterms:created>
  <dcterms:modified xsi:type="dcterms:W3CDTF">2014-06-17T01:15:17Z</dcterms:modified>
  <cp:category/>
  <cp:version/>
  <cp:contentType/>
  <cp:contentStatus/>
</cp:coreProperties>
</file>